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 Shared Folder\Sabrina\TAP\"/>
    </mc:Choice>
  </mc:AlternateContent>
  <xr:revisionPtr revIDLastSave="0" documentId="13_ncr:1_{CD4369C9-1E25-4551-A30E-99A4F3C93DA5}" xr6:coauthVersionLast="47" xr6:coauthVersionMax="47" xr10:uidLastSave="{00000000-0000-0000-0000-000000000000}"/>
  <bookViews>
    <workbookView xWindow="-120" yWindow="-120" windowWidth="29040" windowHeight="15720" tabRatio="272" xr2:uid="{DA6641C0-507C-4EDA-88BD-70A1D1236C06}"/>
  </bookViews>
  <sheets>
    <sheet name="Overall" sheetId="1" r:id="rId1"/>
    <sheet name="MPH" sheetId="5" r:id="rId2"/>
    <sheet name="SM" sheetId="3" r:id="rId3"/>
    <sheet name="Non-Degre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8" i="1" l="1"/>
  <c r="F17" i="1"/>
  <c r="F16" i="1"/>
  <c r="F15" i="1"/>
  <c r="F14" i="1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K42" i="3"/>
  <c r="K41" i="3"/>
  <c r="M40" i="3"/>
  <c r="L40" i="3"/>
  <c r="K40" i="3"/>
  <c r="K39" i="3"/>
  <c r="K38" i="3"/>
  <c r="K37" i="3"/>
  <c r="M36" i="3"/>
  <c r="L36" i="3"/>
  <c r="K36" i="3"/>
  <c r="K35" i="3"/>
  <c r="K34" i="3"/>
  <c r="K33" i="3"/>
  <c r="L33" i="3" s="1"/>
  <c r="M32" i="3"/>
  <c r="L32" i="3"/>
  <c r="K32" i="3"/>
  <c r="K31" i="3"/>
  <c r="K30" i="3"/>
  <c r="L30" i="3" s="1"/>
  <c r="K29" i="3"/>
  <c r="M28" i="3"/>
  <c r="L28" i="3"/>
  <c r="K28" i="3"/>
  <c r="K27" i="3"/>
  <c r="K26" i="3"/>
  <c r="K25" i="3"/>
  <c r="M24" i="3"/>
  <c r="L24" i="3"/>
  <c r="K24" i="3"/>
  <c r="K23" i="3"/>
  <c r="K22" i="3"/>
  <c r="L22" i="3" s="1"/>
  <c r="K21" i="3"/>
  <c r="M20" i="3"/>
  <c r="L20" i="3"/>
  <c r="K20" i="3"/>
  <c r="K19" i="3"/>
  <c r="K18" i="3"/>
  <c r="K17" i="3"/>
  <c r="M16" i="3"/>
  <c r="L16" i="3"/>
  <c r="K16" i="3"/>
  <c r="K15" i="3"/>
  <c r="K14" i="3"/>
  <c r="K13" i="3"/>
  <c r="M12" i="3"/>
  <c r="L12" i="3"/>
  <c r="K12" i="3"/>
  <c r="K11" i="3"/>
  <c r="K10" i="3"/>
  <c r="K9" i="3"/>
  <c r="M8" i="3"/>
  <c r="L8" i="3"/>
  <c r="K8" i="3"/>
  <c r="K7" i="3"/>
  <c r="K6" i="3"/>
  <c r="L6" i="3" s="1"/>
  <c r="K5" i="3"/>
  <c r="L5" i="3" s="1"/>
  <c r="M4" i="3"/>
  <c r="L4" i="3"/>
  <c r="K4" i="3"/>
  <c r="K3" i="3"/>
  <c r="G42" i="3"/>
  <c r="H42" i="3" s="1"/>
  <c r="G41" i="3"/>
  <c r="H41" i="3" s="1"/>
  <c r="I41" i="3" s="1"/>
  <c r="H40" i="3"/>
  <c r="I40" i="3" s="1"/>
  <c r="G40" i="3"/>
  <c r="G39" i="3"/>
  <c r="G38" i="3"/>
  <c r="H38" i="3" s="1"/>
  <c r="I37" i="3"/>
  <c r="H37" i="3"/>
  <c r="G37" i="3"/>
  <c r="H36" i="3"/>
  <c r="I36" i="3" s="1"/>
  <c r="G36" i="3"/>
  <c r="G35" i="3"/>
  <c r="G34" i="3"/>
  <c r="H34" i="3" s="1"/>
  <c r="I33" i="3"/>
  <c r="H33" i="3"/>
  <c r="G33" i="3"/>
  <c r="H32" i="3"/>
  <c r="I32" i="3" s="1"/>
  <c r="G32" i="3"/>
  <c r="G31" i="3"/>
  <c r="G30" i="3"/>
  <c r="H30" i="3" s="1"/>
  <c r="I29" i="3"/>
  <c r="H29" i="3"/>
  <c r="G29" i="3"/>
  <c r="H28" i="3"/>
  <c r="I28" i="3" s="1"/>
  <c r="G28" i="3"/>
  <c r="G27" i="3"/>
  <c r="G26" i="3"/>
  <c r="H26" i="3" s="1"/>
  <c r="I25" i="3"/>
  <c r="H25" i="3"/>
  <c r="G25" i="3"/>
  <c r="H24" i="3"/>
  <c r="I24" i="3" s="1"/>
  <c r="G24" i="3"/>
  <c r="G23" i="3"/>
  <c r="G22" i="3"/>
  <c r="H22" i="3" s="1"/>
  <c r="I21" i="3"/>
  <c r="H21" i="3"/>
  <c r="G21" i="3"/>
  <c r="H20" i="3"/>
  <c r="I20" i="3" s="1"/>
  <c r="G20" i="3"/>
  <c r="G19" i="3"/>
  <c r="G18" i="3"/>
  <c r="H18" i="3" s="1"/>
  <c r="I17" i="3"/>
  <c r="H17" i="3"/>
  <c r="G17" i="3"/>
  <c r="H16" i="3"/>
  <c r="I16" i="3" s="1"/>
  <c r="G16" i="3"/>
  <c r="G15" i="3"/>
  <c r="G14" i="3"/>
  <c r="H14" i="3" s="1"/>
  <c r="G13" i="3"/>
  <c r="H13" i="3" s="1"/>
  <c r="I13" i="3" s="1"/>
  <c r="H12" i="3"/>
  <c r="I12" i="3" s="1"/>
  <c r="G12" i="3"/>
  <c r="G11" i="3"/>
  <c r="G10" i="3"/>
  <c r="H10" i="3" s="1"/>
  <c r="G9" i="3"/>
  <c r="H9" i="3" s="1"/>
  <c r="I9" i="3" s="1"/>
  <c r="H8" i="3"/>
  <c r="I8" i="3" s="1"/>
  <c r="G8" i="3"/>
  <c r="G7" i="3"/>
  <c r="G6" i="3"/>
  <c r="H6" i="3" s="1"/>
  <c r="G5" i="3"/>
  <c r="H5" i="3" s="1"/>
  <c r="I5" i="3" s="1"/>
  <c r="H4" i="3"/>
  <c r="I4" i="3" s="1"/>
  <c r="G4" i="3"/>
  <c r="G3" i="3"/>
  <c r="C42" i="3"/>
  <c r="C41" i="3"/>
  <c r="C40" i="3"/>
  <c r="C39" i="3"/>
  <c r="C38" i="3"/>
  <c r="C37" i="3"/>
  <c r="C36" i="3"/>
  <c r="C35" i="3"/>
  <c r="D35" i="3" s="1"/>
  <c r="C34" i="3"/>
  <c r="D34" i="3" s="1"/>
  <c r="C33" i="3"/>
  <c r="C32" i="3"/>
  <c r="C31" i="3"/>
  <c r="D31" i="3" s="1"/>
  <c r="C30" i="3"/>
  <c r="C29" i="3"/>
  <c r="C28" i="3"/>
  <c r="C27" i="3"/>
  <c r="D27" i="3" s="1"/>
  <c r="C26" i="3"/>
  <c r="D26" i="3" s="1"/>
  <c r="C25" i="3"/>
  <c r="C24" i="3"/>
  <c r="C23" i="3"/>
  <c r="C22" i="3"/>
  <c r="C21" i="3"/>
  <c r="C20" i="3"/>
  <c r="C19" i="3"/>
  <c r="C18" i="3"/>
  <c r="C17" i="3"/>
  <c r="C16" i="3"/>
  <c r="C15" i="3"/>
  <c r="D15" i="3" s="1"/>
  <c r="C14" i="3"/>
  <c r="D14" i="3" s="1"/>
  <c r="C13" i="3"/>
  <c r="C12" i="3"/>
  <c r="C11" i="3"/>
  <c r="C10" i="3"/>
  <c r="C9" i="3"/>
  <c r="D9" i="3" s="1"/>
  <c r="C8" i="3"/>
  <c r="C7" i="3"/>
  <c r="D7" i="3" s="1"/>
  <c r="C6" i="3"/>
  <c r="D6" i="3" s="1"/>
  <c r="C5" i="3"/>
  <c r="D5" i="3" s="1"/>
  <c r="C4" i="3"/>
  <c r="C3" i="3"/>
  <c r="D3" i="3" s="1"/>
  <c r="E14" i="1"/>
  <c r="E16" i="1"/>
  <c r="E17" i="1"/>
  <c r="D14" i="1"/>
  <c r="D15" i="1"/>
  <c r="E15" i="1" s="1"/>
  <c r="D16" i="1"/>
  <c r="D17" i="1"/>
  <c r="D18" i="1"/>
  <c r="E18" i="1" s="1"/>
  <c r="D13" i="1"/>
  <c r="E13" i="1" s="1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L29" i="5" s="1"/>
  <c r="K28" i="5"/>
  <c r="K27" i="5"/>
  <c r="K26" i="5"/>
  <c r="K25" i="5"/>
  <c r="K24" i="5"/>
  <c r="K23" i="5"/>
  <c r="K22" i="5"/>
  <c r="K21" i="5"/>
  <c r="L21" i="5" s="1"/>
  <c r="K20" i="5"/>
  <c r="K19" i="5"/>
  <c r="K18" i="5"/>
  <c r="K17" i="5"/>
  <c r="K16" i="5"/>
  <c r="K15" i="5"/>
  <c r="K14" i="5"/>
  <c r="K13" i="5"/>
  <c r="L13" i="5" s="1"/>
  <c r="K12" i="5"/>
  <c r="K11" i="5"/>
  <c r="K10" i="5"/>
  <c r="K9" i="5"/>
  <c r="K8" i="5"/>
  <c r="K7" i="5"/>
  <c r="K6" i="5"/>
  <c r="K5" i="5"/>
  <c r="L5" i="5" s="1"/>
  <c r="K4" i="5"/>
  <c r="K3" i="5"/>
  <c r="G42" i="5"/>
  <c r="G41" i="5"/>
  <c r="G40" i="5"/>
  <c r="H40" i="5" s="1"/>
  <c r="I40" i="5" s="1"/>
  <c r="G39" i="5"/>
  <c r="H39" i="5" s="1"/>
  <c r="I39" i="5" s="1"/>
  <c r="G38" i="5"/>
  <c r="G37" i="5"/>
  <c r="G36" i="5"/>
  <c r="H36" i="5" s="1"/>
  <c r="I36" i="5" s="1"/>
  <c r="G35" i="5"/>
  <c r="H35" i="5" s="1"/>
  <c r="I35" i="5" s="1"/>
  <c r="G34" i="5"/>
  <c r="G33" i="5"/>
  <c r="G32" i="5"/>
  <c r="H32" i="5" s="1"/>
  <c r="I32" i="5" s="1"/>
  <c r="G31" i="5"/>
  <c r="H31" i="5" s="1"/>
  <c r="I31" i="5" s="1"/>
  <c r="G30" i="5"/>
  <c r="H30" i="5" s="1"/>
  <c r="G29" i="5"/>
  <c r="G28" i="5"/>
  <c r="H28" i="5" s="1"/>
  <c r="I28" i="5" s="1"/>
  <c r="G27" i="5"/>
  <c r="H27" i="5" s="1"/>
  <c r="I27" i="5" s="1"/>
  <c r="G26" i="5"/>
  <c r="H26" i="5" s="1"/>
  <c r="G25" i="5"/>
  <c r="G24" i="5"/>
  <c r="H24" i="5" s="1"/>
  <c r="I24" i="5" s="1"/>
  <c r="G23" i="5"/>
  <c r="H23" i="5" s="1"/>
  <c r="I23" i="5" s="1"/>
  <c r="G22" i="5"/>
  <c r="G21" i="5"/>
  <c r="G20" i="5"/>
  <c r="H20" i="5" s="1"/>
  <c r="I20" i="5" s="1"/>
  <c r="G19" i="5"/>
  <c r="H19" i="5" s="1"/>
  <c r="I19" i="5" s="1"/>
  <c r="G18" i="5"/>
  <c r="H18" i="5" s="1"/>
  <c r="G17" i="5"/>
  <c r="G16" i="5"/>
  <c r="H16" i="5" s="1"/>
  <c r="I16" i="5" s="1"/>
  <c r="G15" i="5"/>
  <c r="H15" i="5" s="1"/>
  <c r="I15" i="5" s="1"/>
  <c r="G14" i="5"/>
  <c r="H14" i="5" s="1"/>
  <c r="G13" i="5"/>
  <c r="G12" i="5"/>
  <c r="H12" i="5" s="1"/>
  <c r="I12" i="5" s="1"/>
  <c r="G11" i="5"/>
  <c r="H11" i="5" s="1"/>
  <c r="I11" i="5" s="1"/>
  <c r="G10" i="5"/>
  <c r="H10" i="5" s="1"/>
  <c r="G9" i="5"/>
  <c r="G8" i="5"/>
  <c r="H8" i="5" s="1"/>
  <c r="I8" i="5" s="1"/>
  <c r="G7" i="5"/>
  <c r="H7" i="5" s="1"/>
  <c r="I7" i="5" s="1"/>
  <c r="G6" i="5"/>
  <c r="G5" i="5"/>
  <c r="G4" i="5"/>
  <c r="H4" i="5" s="1"/>
  <c r="I4" i="5" s="1"/>
  <c r="G3" i="5"/>
  <c r="H3" i="5" s="1"/>
  <c r="I3" i="5" s="1"/>
  <c r="C42" i="5"/>
  <c r="D42" i="5" s="1"/>
  <c r="C41" i="5"/>
  <c r="D41" i="5" s="1"/>
  <c r="E41" i="5" s="1"/>
  <c r="E40" i="5"/>
  <c r="D40" i="5"/>
  <c r="C40" i="5"/>
  <c r="D39" i="5"/>
  <c r="E39" i="5" s="1"/>
  <c r="C39" i="5"/>
  <c r="C38" i="5"/>
  <c r="C37" i="5"/>
  <c r="D37" i="5" s="1"/>
  <c r="E37" i="5" s="1"/>
  <c r="E36" i="5"/>
  <c r="D36" i="5"/>
  <c r="C36" i="5"/>
  <c r="D35" i="5"/>
  <c r="E35" i="5" s="1"/>
  <c r="C35" i="5"/>
  <c r="C34" i="5"/>
  <c r="C33" i="5"/>
  <c r="D33" i="5" s="1"/>
  <c r="E33" i="5" s="1"/>
  <c r="E32" i="5"/>
  <c r="D32" i="5"/>
  <c r="C32" i="5"/>
  <c r="D31" i="5"/>
  <c r="E31" i="5" s="1"/>
  <c r="C31" i="5"/>
  <c r="C30" i="5"/>
  <c r="C29" i="5"/>
  <c r="D29" i="5" s="1"/>
  <c r="E29" i="5" s="1"/>
  <c r="E28" i="5"/>
  <c r="D28" i="5"/>
  <c r="C28" i="5"/>
  <c r="D27" i="5"/>
  <c r="E27" i="5" s="1"/>
  <c r="C27" i="5"/>
  <c r="C26" i="5"/>
  <c r="D26" i="5" s="1"/>
  <c r="C25" i="5"/>
  <c r="D25" i="5" s="1"/>
  <c r="E25" i="5" s="1"/>
  <c r="E24" i="5"/>
  <c r="D24" i="5"/>
  <c r="C24" i="5"/>
  <c r="D23" i="5"/>
  <c r="E23" i="5" s="1"/>
  <c r="C23" i="5"/>
  <c r="C22" i="5"/>
  <c r="C21" i="5"/>
  <c r="D21" i="5" s="1"/>
  <c r="E21" i="5" s="1"/>
  <c r="E20" i="5"/>
  <c r="D20" i="5"/>
  <c r="C20" i="5"/>
  <c r="D19" i="5"/>
  <c r="E19" i="5" s="1"/>
  <c r="C19" i="5"/>
  <c r="C18" i="5"/>
  <c r="C17" i="5"/>
  <c r="D17" i="5" s="1"/>
  <c r="E17" i="5" s="1"/>
  <c r="E16" i="5"/>
  <c r="D16" i="5"/>
  <c r="C16" i="5"/>
  <c r="D15" i="5"/>
  <c r="E15" i="5" s="1"/>
  <c r="C15" i="5"/>
  <c r="C14" i="5"/>
  <c r="C13" i="5"/>
  <c r="D13" i="5" s="1"/>
  <c r="E13" i="5" s="1"/>
  <c r="E12" i="5"/>
  <c r="D12" i="5"/>
  <c r="C12" i="5"/>
  <c r="D11" i="5"/>
  <c r="E11" i="5" s="1"/>
  <c r="C11" i="5"/>
  <c r="C10" i="5"/>
  <c r="C9" i="5"/>
  <c r="D9" i="5" s="1"/>
  <c r="E9" i="5" s="1"/>
  <c r="E8" i="5"/>
  <c r="D8" i="5"/>
  <c r="C8" i="5"/>
  <c r="D7" i="5"/>
  <c r="E7" i="5" s="1"/>
  <c r="C7" i="5"/>
  <c r="C6" i="5"/>
  <c r="C5" i="5"/>
  <c r="D5" i="5" s="1"/>
  <c r="E5" i="5" s="1"/>
  <c r="E4" i="5"/>
  <c r="D4" i="5"/>
  <c r="C4" i="5"/>
  <c r="D3" i="5"/>
  <c r="E3" i="5" s="1"/>
  <c r="C3" i="5"/>
  <c r="F3" i="1"/>
  <c r="F4" i="1"/>
  <c r="F5" i="1"/>
  <c r="F6" i="1"/>
  <c r="F7" i="1"/>
  <c r="F8" i="1"/>
  <c r="F2" i="1"/>
  <c r="D8" i="1"/>
  <c r="E8" i="1" s="1"/>
  <c r="D7" i="1"/>
  <c r="E7" i="1" s="1"/>
  <c r="C17" i="1" s="1"/>
  <c r="D6" i="1"/>
  <c r="E6" i="1" s="1"/>
  <c r="C16" i="1" s="1"/>
  <c r="D5" i="1"/>
  <c r="E5" i="1" s="1"/>
  <c r="C18" i="1" s="1"/>
  <c r="D4" i="1"/>
  <c r="E4" i="1" s="1"/>
  <c r="D3" i="1"/>
  <c r="E3" i="1" s="1"/>
  <c r="D2" i="1"/>
  <c r="E2" i="1" s="1"/>
  <c r="C13" i="1" s="1"/>
  <c r="E31" i="4" l="1"/>
  <c r="E32" i="4"/>
  <c r="E12" i="4"/>
  <c r="E24" i="4"/>
  <c r="E36" i="4"/>
  <c r="E25" i="4"/>
  <c r="E37" i="4"/>
  <c r="E3" i="4"/>
  <c r="E7" i="4"/>
  <c r="E8" i="4"/>
  <c r="E20" i="4"/>
  <c r="E21" i="4"/>
  <c r="E22" i="4"/>
  <c r="E17" i="4"/>
  <c r="E29" i="4"/>
  <c r="E41" i="4"/>
  <c r="E6" i="4"/>
  <c r="D3" i="4"/>
  <c r="D7" i="4"/>
  <c r="D11" i="4"/>
  <c r="E11" i="4" s="1"/>
  <c r="D15" i="4"/>
  <c r="E15" i="4" s="1"/>
  <c r="D19" i="4"/>
  <c r="E19" i="4" s="1"/>
  <c r="D23" i="4"/>
  <c r="E23" i="4" s="1"/>
  <c r="D27" i="4"/>
  <c r="E27" i="4" s="1"/>
  <c r="D31" i="4"/>
  <c r="D39" i="4"/>
  <c r="E39" i="4" s="1"/>
  <c r="D4" i="4"/>
  <c r="E4" i="4" s="1"/>
  <c r="D8" i="4"/>
  <c r="D12" i="4"/>
  <c r="D16" i="4"/>
  <c r="E16" i="4" s="1"/>
  <c r="D20" i="4"/>
  <c r="D24" i="4"/>
  <c r="D28" i="4"/>
  <c r="E28" i="4" s="1"/>
  <c r="D32" i="4"/>
  <c r="D36" i="4"/>
  <c r="D40" i="4"/>
  <c r="E40" i="4" s="1"/>
  <c r="D5" i="4"/>
  <c r="E5" i="4" s="1"/>
  <c r="D9" i="4"/>
  <c r="E9" i="4" s="1"/>
  <c r="D13" i="4"/>
  <c r="E13" i="4" s="1"/>
  <c r="D17" i="4"/>
  <c r="D21" i="4"/>
  <c r="D25" i="4"/>
  <c r="D29" i="4"/>
  <c r="D33" i="4"/>
  <c r="E33" i="4" s="1"/>
  <c r="D37" i="4"/>
  <c r="D41" i="4"/>
  <c r="D35" i="4"/>
  <c r="E35" i="4" s="1"/>
  <c r="D6" i="4"/>
  <c r="D10" i="4"/>
  <c r="E10" i="4" s="1"/>
  <c r="D14" i="4"/>
  <c r="E14" i="4" s="1"/>
  <c r="D18" i="4"/>
  <c r="E18" i="4" s="1"/>
  <c r="D22" i="4"/>
  <c r="D26" i="4"/>
  <c r="E26" i="4" s="1"/>
  <c r="D30" i="4"/>
  <c r="E30" i="4" s="1"/>
  <c r="D34" i="4"/>
  <c r="E34" i="4" s="1"/>
  <c r="D38" i="4"/>
  <c r="E38" i="4" s="1"/>
  <c r="D42" i="4"/>
  <c r="E42" i="4" s="1"/>
  <c r="M18" i="3"/>
  <c r="M3" i="3"/>
  <c r="M35" i="3"/>
  <c r="M29" i="3"/>
  <c r="M37" i="3"/>
  <c r="M34" i="3"/>
  <c r="M14" i="3"/>
  <c r="M23" i="3"/>
  <c r="M25" i="3"/>
  <c r="M41" i="3"/>
  <c r="L9" i="3"/>
  <c r="M9" i="3" s="1"/>
  <c r="L17" i="3"/>
  <c r="M17" i="3" s="1"/>
  <c r="L25" i="3"/>
  <c r="L41" i="3"/>
  <c r="M5" i="3"/>
  <c r="M33" i="3"/>
  <c r="L10" i="3"/>
  <c r="M10" i="3" s="1"/>
  <c r="L18" i="3"/>
  <c r="L26" i="3"/>
  <c r="M26" i="3" s="1"/>
  <c r="L34" i="3"/>
  <c r="L38" i="3"/>
  <c r="M38" i="3" s="1"/>
  <c r="M6" i="3"/>
  <c r="M22" i="3"/>
  <c r="M30" i="3"/>
  <c r="L3" i="3"/>
  <c r="L7" i="3"/>
  <c r="M7" i="3" s="1"/>
  <c r="L11" i="3"/>
  <c r="M11" i="3" s="1"/>
  <c r="L15" i="3"/>
  <c r="M15" i="3" s="1"/>
  <c r="L19" i="3"/>
  <c r="M19" i="3" s="1"/>
  <c r="L23" i="3"/>
  <c r="L27" i="3"/>
  <c r="M27" i="3" s="1"/>
  <c r="L31" i="3"/>
  <c r="M31" i="3" s="1"/>
  <c r="L35" i="3"/>
  <c r="L39" i="3"/>
  <c r="M39" i="3" s="1"/>
  <c r="L13" i="3"/>
  <c r="M13" i="3" s="1"/>
  <c r="L21" i="3"/>
  <c r="M21" i="3" s="1"/>
  <c r="L29" i="3"/>
  <c r="L37" i="3"/>
  <c r="L14" i="3"/>
  <c r="L42" i="3"/>
  <c r="M42" i="3" s="1"/>
  <c r="I39" i="3"/>
  <c r="I3" i="3"/>
  <c r="I7" i="3"/>
  <c r="I19" i="3"/>
  <c r="I6" i="3"/>
  <c r="I14" i="3"/>
  <c r="I22" i="3"/>
  <c r="I30" i="3"/>
  <c r="I38" i="3"/>
  <c r="H3" i="3"/>
  <c r="H7" i="3"/>
  <c r="H11" i="3"/>
  <c r="I11" i="3" s="1"/>
  <c r="H15" i="3"/>
  <c r="I15" i="3" s="1"/>
  <c r="H19" i="3"/>
  <c r="H23" i="3"/>
  <c r="I23" i="3" s="1"/>
  <c r="H27" i="3"/>
  <c r="I27" i="3" s="1"/>
  <c r="H31" i="3"/>
  <c r="I31" i="3" s="1"/>
  <c r="H35" i="3"/>
  <c r="I35" i="3" s="1"/>
  <c r="H39" i="3"/>
  <c r="I10" i="3"/>
  <c r="I18" i="3"/>
  <c r="I26" i="3"/>
  <c r="I42" i="3"/>
  <c r="I34" i="3"/>
  <c r="E42" i="3"/>
  <c r="E21" i="3"/>
  <c r="E10" i="3"/>
  <c r="E11" i="3"/>
  <c r="E29" i="3"/>
  <c r="E13" i="3"/>
  <c r="E25" i="3"/>
  <c r="E18" i="3"/>
  <c r="E38" i="3"/>
  <c r="E4" i="3"/>
  <c r="E16" i="3"/>
  <c r="D13" i="3"/>
  <c r="E9" i="3"/>
  <c r="D10" i="3"/>
  <c r="D22" i="3"/>
  <c r="E22" i="3" s="1"/>
  <c r="D38" i="3"/>
  <c r="E6" i="3"/>
  <c r="D11" i="3"/>
  <c r="D19" i="3"/>
  <c r="E19" i="3" s="1"/>
  <c r="D23" i="3"/>
  <c r="E23" i="3" s="1"/>
  <c r="D39" i="3"/>
  <c r="E39" i="3" s="1"/>
  <c r="E3" i="3"/>
  <c r="E7" i="3"/>
  <c r="E15" i="3"/>
  <c r="E27" i="3"/>
  <c r="E31" i="3"/>
  <c r="E35" i="3"/>
  <c r="D42" i="3"/>
  <c r="E14" i="3"/>
  <c r="E26" i="3"/>
  <c r="E34" i="3"/>
  <c r="D17" i="3"/>
  <c r="E17" i="3" s="1"/>
  <c r="E5" i="3"/>
  <c r="D18" i="3"/>
  <c r="D4" i="3"/>
  <c r="D8" i="3"/>
  <c r="E8" i="3" s="1"/>
  <c r="D12" i="3"/>
  <c r="E12" i="3" s="1"/>
  <c r="D16" i="3"/>
  <c r="D20" i="3"/>
  <c r="E20" i="3" s="1"/>
  <c r="D24" i="3"/>
  <c r="E24" i="3" s="1"/>
  <c r="D28" i="3"/>
  <c r="E28" i="3" s="1"/>
  <c r="D32" i="3"/>
  <c r="E32" i="3" s="1"/>
  <c r="D36" i="3"/>
  <c r="E36" i="3" s="1"/>
  <c r="D40" i="3"/>
  <c r="E40" i="3" s="1"/>
  <c r="D30" i="3"/>
  <c r="E30" i="3" s="1"/>
  <c r="D21" i="3"/>
  <c r="D25" i="3"/>
  <c r="D29" i="3"/>
  <c r="D33" i="3"/>
  <c r="E33" i="3" s="1"/>
  <c r="D37" i="3"/>
  <c r="E37" i="3" s="1"/>
  <c r="D41" i="3"/>
  <c r="E41" i="3" s="1"/>
  <c r="M27" i="5"/>
  <c r="M30" i="5"/>
  <c r="M31" i="5"/>
  <c r="M16" i="5"/>
  <c r="M10" i="5"/>
  <c r="M22" i="5"/>
  <c r="M19" i="5"/>
  <c r="M23" i="5"/>
  <c r="M35" i="5"/>
  <c r="M12" i="5"/>
  <c r="M24" i="5"/>
  <c r="M36" i="5"/>
  <c r="M38" i="5"/>
  <c r="L9" i="5"/>
  <c r="M9" i="5" s="1"/>
  <c r="L17" i="5"/>
  <c r="M17" i="5" s="1"/>
  <c r="L25" i="5"/>
  <c r="M25" i="5" s="1"/>
  <c r="L41" i="5"/>
  <c r="M41" i="5" s="1"/>
  <c r="M5" i="5"/>
  <c r="M13" i="5"/>
  <c r="M21" i="5"/>
  <c r="M29" i="5"/>
  <c r="L6" i="5"/>
  <c r="M6" i="5" s="1"/>
  <c r="L14" i="5"/>
  <c r="M14" i="5" s="1"/>
  <c r="L22" i="5"/>
  <c r="L30" i="5"/>
  <c r="L42" i="5"/>
  <c r="M42" i="5" s="1"/>
  <c r="L3" i="5"/>
  <c r="M3" i="5" s="1"/>
  <c r="L7" i="5"/>
  <c r="M7" i="5" s="1"/>
  <c r="L11" i="5"/>
  <c r="M11" i="5" s="1"/>
  <c r="L15" i="5"/>
  <c r="M15" i="5" s="1"/>
  <c r="L19" i="5"/>
  <c r="L23" i="5"/>
  <c r="L27" i="5"/>
  <c r="L31" i="5"/>
  <c r="L35" i="5"/>
  <c r="L39" i="5"/>
  <c r="M39" i="5" s="1"/>
  <c r="L33" i="5"/>
  <c r="M33" i="5" s="1"/>
  <c r="L37" i="5"/>
  <c r="M37" i="5" s="1"/>
  <c r="L10" i="5"/>
  <c r="L18" i="5"/>
  <c r="M18" i="5" s="1"/>
  <c r="L26" i="5"/>
  <c r="M26" i="5" s="1"/>
  <c r="L34" i="5"/>
  <c r="M34" i="5" s="1"/>
  <c r="L38" i="5"/>
  <c r="L4" i="5"/>
  <c r="M4" i="5" s="1"/>
  <c r="L8" i="5"/>
  <c r="M8" i="5" s="1"/>
  <c r="L12" i="5"/>
  <c r="L16" i="5"/>
  <c r="L20" i="5"/>
  <c r="M20" i="5" s="1"/>
  <c r="L24" i="5"/>
  <c r="L28" i="5"/>
  <c r="M28" i="5" s="1"/>
  <c r="L32" i="5"/>
  <c r="M32" i="5" s="1"/>
  <c r="L36" i="5"/>
  <c r="L40" i="5"/>
  <c r="M40" i="5" s="1"/>
  <c r="I41" i="5"/>
  <c r="I21" i="5"/>
  <c r="I6" i="5"/>
  <c r="I42" i="5"/>
  <c r="I22" i="5"/>
  <c r="I13" i="5"/>
  <c r="I25" i="5"/>
  <c r="I37" i="5"/>
  <c r="I38" i="5"/>
  <c r="H42" i="5"/>
  <c r="H6" i="5"/>
  <c r="H22" i="5"/>
  <c r="H38" i="5"/>
  <c r="I10" i="5"/>
  <c r="I14" i="5"/>
  <c r="I18" i="5"/>
  <c r="I26" i="5"/>
  <c r="I30" i="5"/>
  <c r="H34" i="5"/>
  <c r="I34" i="5" s="1"/>
  <c r="H5" i="5"/>
  <c r="I5" i="5" s="1"/>
  <c r="H9" i="5"/>
  <c r="I9" i="5" s="1"/>
  <c r="H13" i="5"/>
  <c r="H17" i="5"/>
  <c r="I17" i="5" s="1"/>
  <c r="H21" i="5"/>
  <c r="H25" i="5"/>
  <c r="H29" i="5"/>
  <c r="I29" i="5" s="1"/>
  <c r="H33" i="5"/>
  <c r="I33" i="5" s="1"/>
  <c r="H37" i="5"/>
  <c r="H41" i="5"/>
  <c r="E22" i="5"/>
  <c r="E34" i="5"/>
  <c r="E14" i="5"/>
  <c r="E42" i="5"/>
  <c r="D6" i="5"/>
  <c r="E6" i="5" s="1"/>
  <c r="E26" i="5"/>
  <c r="D10" i="5"/>
  <c r="E10" i="5" s="1"/>
  <c r="D14" i="5"/>
  <c r="D18" i="5"/>
  <c r="E18" i="5" s="1"/>
  <c r="D22" i="5"/>
  <c r="D30" i="5"/>
  <c r="E30" i="5" s="1"/>
  <c r="D34" i="5"/>
  <c r="D38" i="5"/>
  <c r="E38" i="5" s="1"/>
  <c r="C14" i="1"/>
  <c r="C15" i="1"/>
</calcChain>
</file>

<file path=xl/sharedStrings.xml><?xml version="1.0" encoding="utf-8"?>
<sst xmlns="http://schemas.openxmlformats.org/spreadsheetml/2006/main" count="59" uniqueCount="32">
  <si>
    <t>Program</t>
  </si>
  <si>
    <t># of Credits</t>
  </si>
  <si>
    <t>Tuition</t>
  </si>
  <si>
    <t>Per Credit</t>
  </si>
  <si>
    <t>MPH45 &amp; Summer-Only</t>
  </si>
  <si>
    <t>MPH-GEN</t>
  </si>
  <si>
    <t>MPH-EPI</t>
  </si>
  <si>
    <t>MPH65</t>
  </si>
  <si>
    <t xml:space="preserve">SM1 &amp; Summer-Only </t>
  </si>
  <si>
    <t>SM 60</t>
  </si>
  <si>
    <t>SM2</t>
  </si>
  <si>
    <t>Credits</t>
  </si>
  <si>
    <t>TAP Tuition*</t>
  </si>
  <si>
    <t>Non-TAP Tuition**</t>
  </si>
  <si>
    <t>Total Tuition</t>
  </si>
  <si>
    <t>MPH45</t>
  </si>
  <si>
    <t>SM1 Academic Year</t>
  </si>
  <si>
    <t>SM60</t>
  </si>
  <si>
    <t>MPH 65</t>
  </si>
  <si>
    <t>*TAP benefit covers 90% of tuition (10 credits max)</t>
  </si>
  <si>
    <t>**Credits in excess of 10 credits do not qualify for TAP</t>
  </si>
  <si>
    <t>MPH-45 / MPH-Gen</t>
  </si>
  <si>
    <t>TAP Tuition</t>
  </si>
  <si>
    <t>TAP Refund</t>
  </si>
  <si>
    <t>Program Tuition</t>
  </si>
  <si>
    <t>TAP Per Credit</t>
  </si>
  <si>
    <t>Examples: Spring 2024 ONLY</t>
  </si>
  <si>
    <t>Total Credits</t>
  </si>
  <si>
    <t>Non-TAP Credits</t>
  </si>
  <si>
    <t>SM 42.5</t>
  </si>
  <si>
    <t>SM 80</t>
  </si>
  <si>
    <t>Non-Degree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</si>
</sst>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0" fillId="3" borderId="7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3" borderId="8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vertical="center"/>
    </xf>
    <xf numFmtId="165" fontId="8" fillId="5" borderId="1" xfId="1" applyNumberFormat="1" applyFont="1" applyFill="1" applyBorder="1" applyAlignment="1">
      <alignment vertical="center"/>
    </xf>
    <xf numFmtId="0" fontId="14" fillId="0" borderId="19" xfId="0" applyFont="1" applyBorder="1"/>
    <xf numFmtId="0" fontId="9" fillId="3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165" fontId="8" fillId="5" borderId="7" xfId="1" applyNumberFormat="1" applyFont="1" applyFill="1" applyBorder="1" applyAlignment="1">
      <alignment vertical="center"/>
    </xf>
    <xf numFmtId="165" fontId="8" fillId="5" borderId="8" xfId="1" applyNumberFormat="1" applyFont="1" applyFill="1" applyBorder="1" applyAlignment="1">
      <alignment vertical="center"/>
    </xf>
    <xf numFmtId="165" fontId="8" fillId="5" borderId="26" xfId="1" applyNumberFormat="1" applyFont="1" applyFill="1" applyBorder="1" applyAlignment="1">
      <alignment vertical="center"/>
    </xf>
    <xf numFmtId="165" fontId="8" fillId="5" borderId="27" xfId="1" applyNumberFormat="1" applyFont="1" applyFill="1" applyBorder="1" applyAlignment="1">
      <alignment vertical="center"/>
    </xf>
    <xf numFmtId="165" fontId="8" fillId="5" borderId="28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1" xfId="1" applyFont="1" applyFill="1" applyBorder="1"/>
    <xf numFmtId="44" fontId="7" fillId="0" borderId="0" xfId="1" applyFont="1" applyFill="1" applyBorder="1" applyAlignment="1">
      <alignment horizontal="left" vertical="center"/>
    </xf>
    <xf numFmtId="0" fontId="8" fillId="0" borderId="0" xfId="0" applyFont="1"/>
    <xf numFmtId="0" fontId="2" fillId="4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44" fontId="3" fillId="0" borderId="1" xfId="1" applyFont="1" applyFill="1" applyBorder="1" applyAlignment="1">
      <alignment horizontal="left" vertical="center"/>
    </xf>
    <xf numFmtId="44" fontId="2" fillId="2" borderId="1" xfId="1" applyFont="1" applyFill="1" applyBorder="1" applyAlignment="1">
      <alignment horizontal="left" vertical="center"/>
    </xf>
    <xf numFmtId="44" fontId="3" fillId="0" borderId="0" xfId="1" applyFont="1" applyBorder="1" applyAlignment="1">
      <alignment horizontal="center" vertical="center"/>
    </xf>
    <xf numFmtId="44" fontId="3" fillId="0" borderId="0" xfId="1" applyFont="1" applyBorder="1" applyAlignment="1">
      <alignment horizontal="left" vertical="center"/>
    </xf>
    <xf numFmtId="44" fontId="3" fillId="0" borderId="0" xfId="0" applyNumberFormat="1" applyFont="1"/>
    <xf numFmtId="164" fontId="3" fillId="0" borderId="0" xfId="1" applyNumberFormat="1" applyFont="1" applyBorder="1"/>
    <xf numFmtId="44" fontId="3" fillId="0" borderId="0" xfId="1" applyFont="1" applyFill="1" applyBorder="1" applyAlignment="1">
      <alignment horizontal="left" vertical="center"/>
    </xf>
    <xf numFmtId="44" fontId="3" fillId="0" borderId="0" xfId="1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44" fontId="3" fillId="0" borderId="2" xfId="0" applyNumberFormat="1" applyFont="1" applyBorder="1"/>
    <xf numFmtId="44" fontId="2" fillId="2" borderId="2" xfId="1" applyFont="1" applyFill="1" applyBorder="1" applyAlignment="1">
      <alignment horizontal="left" vertical="center"/>
    </xf>
    <xf numFmtId="164" fontId="3" fillId="0" borderId="0" xfId="1" applyNumberFormat="1" applyFont="1"/>
    <xf numFmtId="164" fontId="3" fillId="0" borderId="0" xfId="0" applyNumberFormat="1" applyFont="1"/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44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/>
    <xf numFmtId="44" fontId="2" fillId="0" borderId="0" xfId="1" applyFont="1" applyFill="1" applyBorder="1" applyAlignment="1">
      <alignment horizontal="left" vertical="center"/>
    </xf>
    <xf numFmtId="2" fontId="3" fillId="0" borderId="2" xfId="0" applyNumberFormat="1" applyFont="1" applyBorder="1"/>
    <xf numFmtId="44" fontId="3" fillId="0" borderId="2" xfId="1" applyFont="1" applyBorder="1" applyAlignment="1">
      <alignment horizontal="left" vertical="center"/>
    </xf>
    <xf numFmtId="44" fontId="3" fillId="0" borderId="2" xfId="1" applyFont="1" applyFill="1" applyBorder="1" applyAlignment="1">
      <alignment horizontal="left" vertical="center"/>
    </xf>
    <xf numFmtId="0" fontId="17" fillId="0" borderId="0" xfId="0" applyFont="1"/>
    <xf numFmtId="0" fontId="8" fillId="0" borderId="17" xfId="0" applyFont="1" applyBorder="1" applyAlignment="1">
      <alignment vertical="center"/>
    </xf>
    <xf numFmtId="44" fontId="8" fillId="0" borderId="9" xfId="1" applyFont="1" applyBorder="1" applyAlignment="1">
      <alignment horizontal="center"/>
    </xf>
    <xf numFmtId="44" fontId="8" fillId="0" borderId="14" xfId="1" applyFont="1" applyBorder="1" applyAlignment="1">
      <alignment horizontal="left" vertical="center"/>
    </xf>
    <xf numFmtId="44" fontId="8" fillId="0" borderId="10" xfId="1" applyFont="1" applyBorder="1" applyAlignment="1">
      <alignment horizontal="left" vertical="center"/>
    </xf>
    <xf numFmtId="165" fontId="8" fillId="0" borderId="9" xfId="1" applyNumberFormat="1" applyFont="1" applyBorder="1" applyAlignment="1">
      <alignment horizontal="left" vertical="center"/>
    </xf>
    <xf numFmtId="165" fontId="8" fillId="0" borderId="14" xfId="1" applyNumberFormat="1" applyFont="1" applyBorder="1" applyAlignment="1">
      <alignment horizontal="left" vertical="center"/>
    </xf>
    <xf numFmtId="165" fontId="8" fillId="0" borderId="10" xfId="1" applyNumberFormat="1" applyFont="1" applyBorder="1" applyAlignment="1">
      <alignment horizontal="left" vertical="center"/>
    </xf>
    <xf numFmtId="0" fontId="8" fillId="5" borderId="17" xfId="0" applyFont="1" applyFill="1" applyBorder="1" applyAlignment="1">
      <alignment vertical="center"/>
    </xf>
    <xf numFmtId="44" fontId="8" fillId="5" borderId="11" xfId="1" applyFont="1" applyFill="1" applyBorder="1" applyAlignment="1">
      <alignment horizontal="center"/>
    </xf>
    <xf numFmtId="44" fontId="8" fillId="5" borderId="15" xfId="1" applyFont="1" applyFill="1" applyBorder="1" applyAlignment="1">
      <alignment horizontal="left" vertical="center"/>
    </xf>
    <xf numFmtId="44" fontId="8" fillId="5" borderId="10" xfId="1" applyFont="1" applyFill="1" applyBorder="1" applyAlignment="1">
      <alignment horizontal="left" vertical="center"/>
    </xf>
    <xf numFmtId="165" fontId="8" fillId="5" borderId="11" xfId="1" applyNumberFormat="1" applyFont="1" applyFill="1" applyBorder="1" applyAlignment="1">
      <alignment horizontal="left" vertical="center"/>
    </xf>
    <xf numFmtId="165" fontId="8" fillId="5" borderId="15" xfId="1" applyNumberFormat="1" applyFont="1" applyFill="1" applyBorder="1" applyAlignment="1">
      <alignment horizontal="left" vertical="center"/>
    </xf>
    <xf numFmtId="165" fontId="8" fillId="5" borderId="10" xfId="1" applyNumberFormat="1" applyFont="1" applyFill="1" applyBorder="1" applyAlignment="1">
      <alignment horizontal="left" vertical="center"/>
    </xf>
    <xf numFmtId="44" fontId="8" fillId="0" borderId="11" xfId="1" applyFont="1" applyBorder="1" applyAlignment="1">
      <alignment horizontal="center"/>
    </xf>
    <xf numFmtId="44" fontId="8" fillId="0" borderId="15" xfId="1" applyFont="1" applyBorder="1" applyAlignment="1">
      <alignment horizontal="left" vertical="center"/>
    </xf>
    <xf numFmtId="165" fontId="8" fillId="0" borderId="11" xfId="1" applyNumberFormat="1" applyFont="1" applyBorder="1" applyAlignment="1">
      <alignment horizontal="left" vertical="center"/>
    </xf>
    <xf numFmtId="165" fontId="8" fillId="0" borderId="15" xfId="1" applyNumberFormat="1" applyFont="1" applyBorder="1" applyAlignment="1">
      <alignment horizontal="left" vertical="center"/>
    </xf>
    <xf numFmtId="0" fontId="8" fillId="5" borderId="31" xfId="0" applyFont="1" applyFill="1" applyBorder="1" applyAlignment="1">
      <alignment vertical="center"/>
    </xf>
    <xf numFmtId="44" fontId="8" fillId="5" borderId="12" xfId="1" applyFont="1" applyFill="1" applyBorder="1" applyAlignment="1">
      <alignment horizontal="center"/>
    </xf>
    <xf numFmtId="44" fontId="8" fillId="5" borderId="16" xfId="1" applyFont="1" applyFill="1" applyBorder="1" applyAlignment="1">
      <alignment horizontal="left" vertical="center"/>
    </xf>
    <xf numFmtId="44" fontId="8" fillId="5" borderId="13" xfId="1" applyFont="1" applyFill="1" applyBorder="1" applyAlignment="1">
      <alignment horizontal="left" vertical="center"/>
    </xf>
    <xf numFmtId="165" fontId="8" fillId="5" borderId="12" xfId="1" applyNumberFormat="1" applyFont="1" applyFill="1" applyBorder="1" applyAlignment="1">
      <alignment horizontal="left" vertical="center"/>
    </xf>
    <xf numFmtId="165" fontId="8" fillId="5" borderId="16" xfId="1" applyNumberFormat="1" applyFont="1" applyFill="1" applyBorder="1" applyAlignment="1">
      <alignment horizontal="left" vertical="center"/>
    </xf>
    <xf numFmtId="165" fontId="8" fillId="5" borderId="13" xfId="1" applyNumberFormat="1" applyFont="1" applyFill="1" applyBorder="1" applyAlignment="1">
      <alignment horizontal="left" vertical="center"/>
    </xf>
    <xf numFmtId="44" fontId="3" fillId="0" borderId="0" xfId="1" applyFont="1" applyAlignment="1">
      <alignment horizontal="center"/>
    </xf>
    <xf numFmtId="0" fontId="4" fillId="0" borderId="0" xfId="0" applyFont="1"/>
    <xf numFmtId="0" fontId="18" fillId="0" borderId="0" xfId="0" applyFont="1"/>
    <xf numFmtId="0" fontId="2" fillId="6" borderId="20" xfId="0" applyFont="1" applyFill="1" applyBorder="1" applyAlignment="1">
      <alignment vertical="center"/>
    </xf>
    <xf numFmtId="165" fontId="7" fillId="6" borderId="7" xfId="1" applyNumberFormat="1" applyFont="1" applyFill="1" applyBorder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165" fontId="7" fillId="6" borderId="8" xfId="1" applyNumberFormat="1" applyFont="1" applyFill="1" applyBorder="1" applyAlignment="1">
      <alignment vertical="center"/>
    </xf>
    <xf numFmtId="165" fontId="13" fillId="3" borderId="18" xfId="1" applyNumberFormat="1" applyFont="1" applyFill="1" applyBorder="1" applyAlignment="1">
      <alignment horizontal="center" vertical="center"/>
    </xf>
    <xf numFmtId="44" fontId="13" fillId="3" borderId="7" xfId="1" applyFont="1" applyFill="1" applyBorder="1" applyAlignment="1">
      <alignment horizontal="center"/>
    </xf>
    <xf numFmtId="165" fontId="13" fillId="3" borderId="1" xfId="1" applyNumberFormat="1" applyFont="1" applyFill="1" applyBorder="1" applyAlignment="1">
      <alignment horizontal="center" vertical="center"/>
    </xf>
    <xf numFmtId="165" fontId="13" fillId="3" borderId="8" xfId="1" applyNumberFormat="1" applyFont="1" applyFill="1" applyBorder="1" applyAlignment="1">
      <alignment horizontal="center" vertical="center"/>
    </xf>
    <xf numFmtId="165" fontId="13" fillId="3" borderId="7" xfId="1" applyNumberFormat="1" applyFont="1" applyFill="1" applyBorder="1" applyAlignment="1">
      <alignment horizontal="center" vertical="center"/>
    </xf>
    <xf numFmtId="165" fontId="8" fillId="6" borderId="11" xfId="1" applyNumberFormat="1" applyFont="1" applyFill="1" applyBorder="1" applyAlignment="1">
      <alignment horizontal="left" vertical="center"/>
    </xf>
    <xf numFmtId="165" fontId="8" fillId="6" borderId="15" xfId="1" applyNumberFormat="1" applyFont="1" applyFill="1" applyBorder="1" applyAlignment="1">
      <alignment horizontal="left" vertical="center"/>
    </xf>
    <xf numFmtId="165" fontId="8" fillId="6" borderId="10" xfId="1" applyNumberFormat="1" applyFont="1" applyFill="1" applyBorder="1" applyAlignment="1">
      <alignment horizontal="left" vertical="center"/>
    </xf>
    <xf numFmtId="0" fontId="7" fillId="6" borderId="17" xfId="0" applyFont="1" applyFill="1" applyBorder="1" applyAlignment="1">
      <alignment vertical="center"/>
    </xf>
    <xf numFmtId="44" fontId="7" fillId="6" borderId="11" xfId="1" applyFont="1" applyFill="1" applyBorder="1" applyAlignment="1">
      <alignment horizontal="center"/>
    </xf>
    <xf numFmtId="44" fontId="7" fillId="6" borderId="15" xfId="1" applyFont="1" applyFill="1" applyBorder="1" applyAlignment="1">
      <alignment horizontal="left" vertical="center"/>
    </xf>
    <xf numFmtId="44" fontId="7" fillId="6" borderId="10" xfId="1" applyFont="1" applyFill="1" applyBorder="1" applyAlignment="1">
      <alignment horizontal="left" vertical="center"/>
    </xf>
    <xf numFmtId="165" fontId="7" fillId="6" borderId="11" xfId="1" applyNumberFormat="1" applyFont="1" applyFill="1" applyBorder="1" applyAlignment="1">
      <alignment horizontal="left" vertical="center"/>
    </xf>
    <xf numFmtId="165" fontId="7" fillId="6" borderId="15" xfId="1" applyNumberFormat="1" applyFont="1" applyFill="1" applyBorder="1" applyAlignment="1">
      <alignment horizontal="left" vertical="center"/>
    </xf>
    <xf numFmtId="165" fontId="7" fillId="6" borderId="10" xfId="1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19" fillId="0" borderId="33" xfId="0" applyFont="1" applyBorder="1"/>
    <xf numFmtId="0" fontId="11" fillId="3" borderId="20" xfId="0" applyFont="1" applyFill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4" fillId="7" borderId="4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4D8F-8F67-4769-8D7E-4F05AEAB4D82}">
  <dimension ref="A1:J21"/>
  <sheetViews>
    <sheetView tabSelected="1" zoomScale="145" zoomScaleNormal="145" workbookViewId="0">
      <selection activeCell="A24" sqref="A24"/>
    </sheetView>
  </sheetViews>
  <sheetFormatPr defaultColWidth="22.7109375" defaultRowHeight="15.75" x14ac:dyDescent="0.25"/>
  <cols>
    <col min="1" max="1" width="24.5703125" style="2" bestFit="1" customWidth="1"/>
    <col min="2" max="2" width="13.42578125" style="2" bestFit="1" customWidth="1"/>
    <col min="3" max="3" width="15.5703125" style="41" bestFit="1" customWidth="1"/>
    <col min="4" max="4" width="18.7109375" style="41" bestFit="1" customWidth="1"/>
    <col min="5" max="5" width="21.42578125" style="41" bestFit="1" customWidth="1"/>
    <col min="6" max="6" width="16.7109375" style="41" bestFit="1" customWidth="1"/>
    <col min="7" max="8" width="22.7109375" style="41"/>
    <col min="9" max="16384" width="22.7109375" style="2"/>
  </cols>
  <sheetData>
    <row r="1" spans="1:10" s="30" customFormat="1" x14ac:dyDescent="0.25">
      <c r="A1" s="25" t="s">
        <v>0</v>
      </c>
      <c r="B1" s="25" t="s">
        <v>1</v>
      </c>
      <c r="C1" s="26" t="s">
        <v>2</v>
      </c>
      <c r="D1" s="26" t="s">
        <v>24</v>
      </c>
      <c r="E1" s="27" t="s">
        <v>3</v>
      </c>
      <c r="F1" s="28" t="s">
        <v>25</v>
      </c>
      <c r="G1" s="2"/>
      <c r="H1" s="29"/>
    </row>
    <row r="2" spans="1:10" x14ac:dyDescent="0.25">
      <c r="A2" s="31" t="s">
        <v>4</v>
      </c>
      <c r="B2" s="32">
        <v>45</v>
      </c>
      <c r="C2" s="33">
        <v>69300</v>
      </c>
      <c r="D2" s="33">
        <f>C2*1</f>
        <v>69300</v>
      </c>
      <c r="E2" s="34">
        <f>D2/B2</f>
        <v>1540</v>
      </c>
      <c r="F2" s="35">
        <f xml:space="preserve"> E2*0.1</f>
        <v>154</v>
      </c>
      <c r="G2" s="36"/>
      <c r="H2" s="36"/>
    </row>
    <row r="3" spans="1:10" x14ac:dyDescent="0.25">
      <c r="A3" s="31" t="s">
        <v>5</v>
      </c>
      <c r="B3" s="32">
        <v>45</v>
      </c>
      <c r="C3" s="33">
        <v>34650</v>
      </c>
      <c r="D3" s="33">
        <f>C3*2</f>
        <v>69300</v>
      </c>
      <c r="E3" s="34">
        <f t="shared" ref="E3:E8" si="0">D3/B3</f>
        <v>1540</v>
      </c>
      <c r="F3" s="35">
        <f t="shared" ref="F3:F8" si="1" xml:space="preserve"> E3*0.1</f>
        <v>154</v>
      </c>
      <c r="G3" s="37"/>
      <c r="H3" s="37"/>
    </row>
    <row r="4" spans="1:10" x14ac:dyDescent="0.25">
      <c r="A4" s="31" t="s">
        <v>6</v>
      </c>
      <c r="B4" s="32">
        <v>45</v>
      </c>
      <c r="C4" s="33">
        <v>37935</v>
      </c>
      <c r="D4" s="33">
        <f>C4*2</f>
        <v>75870</v>
      </c>
      <c r="E4" s="34">
        <f t="shared" si="0"/>
        <v>1686</v>
      </c>
      <c r="F4" s="35">
        <f t="shared" si="1"/>
        <v>168.60000000000002</v>
      </c>
      <c r="G4" s="37"/>
      <c r="H4" s="37"/>
      <c r="I4" s="38"/>
    </row>
    <row r="5" spans="1:10" x14ac:dyDescent="0.25">
      <c r="A5" s="31" t="s">
        <v>7</v>
      </c>
      <c r="B5" s="32">
        <v>65</v>
      </c>
      <c r="C5" s="33">
        <v>60880</v>
      </c>
      <c r="D5" s="33">
        <f>C5*1.5</f>
        <v>91320</v>
      </c>
      <c r="E5" s="34">
        <f t="shared" si="0"/>
        <v>1404.9230769230769</v>
      </c>
      <c r="F5" s="35">
        <f t="shared" si="1"/>
        <v>140.49230769230769</v>
      </c>
      <c r="G5" s="37"/>
      <c r="H5" s="37"/>
    </row>
    <row r="6" spans="1:10" x14ac:dyDescent="0.25">
      <c r="A6" s="31" t="s">
        <v>8</v>
      </c>
      <c r="B6" s="32">
        <v>42.5</v>
      </c>
      <c r="C6" s="33">
        <v>65460</v>
      </c>
      <c r="D6" s="33">
        <f>C6*1</f>
        <v>65460</v>
      </c>
      <c r="E6" s="34">
        <f t="shared" si="0"/>
        <v>1540.2352941176471</v>
      </c>
      <c r="F6" s="35">
        <f t="shared" si="1"/>
        <v>154.02352941176471</v>
      </c>
      <c r="G6" s="37"/>
      <c r="H6" s="37"/>
    </row>
    <row r="7" spans="1:10" x14ac:dyDescent="0.25">
      <c r="A7" s="31" t="s">
        <v>9</v>
      </c>
      <c r="B7" s="32">
        <v>60</v>
      </c>
      <c r="C7" s="33">
        <v>52272</v>
      </c>
      <c r="D7" s="33">
        <f>C7*1.5</f>
        <v>78408</v>
      </c>
      <c r="E7" s="34">
        <f t="shared" si="0"/>
        <v>1306.8</v>
      </c>
      <c r="F7" s="35">
        <f t="shared" si="1"/>
        <v>130.68</v>
      </c>
      <c r="G7" s="37"/>
      <c r="H7" s="37"/>
      <c r="I7" s="38"/>
    </row>
    <row r="8" spans="1:10" x14ac:dyDescent="0.25">
      <c r="A8" s="31" t="s">
        <v>10</v>
      </c>
      <c r="B8" s="32">
        <v>80</v>
      </c>
      <c r="C8" s="33">
        <v>52272</v>
      </c>
      <c r="D8" s="33">
        <f>C8*2</f>
        <v>104544</v>
      </c>
      <c r="E8" s="34">
        <f t="shared" si="0"/>
        <v>1306.8</v>
      </c>
      <c r="F8" s="35">
        <f t="shared" si="1"/>
        <v>130.68</v>
      </c>
      <c r="G8" s="37"/>
      <c r="H8" s="37"/>
    </row>
    <row r="9" spans="1:10" x14ac:dyDescent="0.25">
      <c r="C9" s="39"/>
      <c r="D9" s="39"/>
      <c r="E9" s="38"/>
      <c r="F9" s="40"/>
      <c r="G9" s="37"/>
      <c r="H9" s="37"/>
    </row>
    <row r="11" spans="1:10" x14ac:dyDescent="0.25">
      <c r="A11" s="119" t="s">
        <v>26</v>
      </c>
      <c r="B11" s="119"/>
    </row>
    <row r="12" spans="1:10" x14ac:dyDescent="0.25">
      <c r="A12" s="42" t="s">
        <v>0</v>
      </c>
      <c r="B12" s="42" t="s">
        <v>27</v>
      </c>
      <c r="C12" s="43" t="s">
        <v>12</v>
      </c>
      <c r="D12" s="43" t="s">
        <v>28</v>
      </c>
      <c r="E12" s="43" t="s">
        <v>13</v>
      </c>
      <c r="F12" s="44" t="s">
        <v>14</v>
      </c>
    </row>
    <row r="13" spans="1:10" x14ac:dyDescent="0.25">
      <c r="A13" s="45" t="s">
        <v>15</v>
      </c>
      <c r="B13" s="46">
        <v>14.5</v>
      </c>
      <c r="C13" s="47">
        <f>(E2*10)*0.1</f>
        <v>1540</v>
      </c>
      <c r="D13" s="60">
        <f>B13-10</f>
        <v>4.5</v>
      </c>
      <c r="E13" s="47">
        <f>D13*C13</f>
        <v>6930</v>
      </c>
      <c r="F13" s="48">
        <f>C13+E13</f>
        <v>8470</v>
      </c>
      <c r="G13" s="2"/>
      <c r="H13" s="49"/>
      <c r="I13" s="49"/>
      <c r="J13" s="50"/>
    </row>
    <row r="14" spans="1:10" x14ac:dyDescent="0.25">
      <c r="A14" s="51" t="s">
        <v>6</v>
      </c>
      <c r="B14" s="52">
        <v>12.5</v>
      </c>
      <c r="C14" s="53">
        <f>(E4*10)*0.1</f>
        <v>1686</v>
      </c>
      <c r="D14" s="60">
        <f t="shared" ref="D14:D18" si="2">B14-10</f>
        <v>2.5</v>
      </c>
      <c r="E14" s="47">
        <f>D14*C14</f>
        <v>4215</v>
      </c>
      <c r="F14" s="48">
        <f t="shared" ref="F13:F18" si="3">C14+E14</f>
        <v>5901</v>
      </c>
      <c r="G14" s="54"/>
      <c r="H14" s="55"/>
      <c r="I14" s="55"/>
      <c r="J14" s="50"/>
    </row>
    <row r="15" spans="1:10" x14ac:dyDescent="0.25">
      <c r="A15" s="45" t="s">
        <v>10</v>
      </c>
      <c r="B15" s="46">
        <v>14.75</v>
      </c>
      <c r="C15" s="61">
        <f>(E8*10)*0.1</f>
        <v>1306.8000000000002</v>
      </c>
      <c r="D15" s="60">
        <f t="shared" si="2"/>
        <v>4.75</v>
      </c>
      <c r="E15" s="47">
        <f t="shared" ref="E15:E18" si="4">D15*C15</f>
        <v>6207.3000000000011</v>
      </c>
      <c r="F15" s="48">
        <f t="shared" si="3"/>
        <v>7514.1000000000013</v>
      </c>
      <c r="H15" s="56"/>
      <c r="I15" s="49"/>
      <c r="J15" s="50"/>
    </row>
    <row r="16" spans="1:10" x14ac:dyDescent="0.25">
      <c r="A16" s="45" t="s">
        <v>16</v>
      </c>
      <c r="B16" s="46">
        <v>11.5</v>
      </c>
      <c r="C16" s="61">
        <f>E6</f>
        <v>1540.2352941176471</v>
      </c>
      <c r="D16" s="60">
        <f t="shared" si="2"/>
        <v>1.5</v>
      </c>
      <c r="E16" s="47">
        <f t="shared" si="4"/>
        <v>2310.3529411764707</v>
      </c>
      <c r="F16" s="48">
        <f t="shared" si="3"/>
        <v>3850.588235294118</v>
      </c>
      <c r="H16" s="56"/>
      <c r="I16" s="49"/>
      <c r="J16" s="50"/>
    </row>
    <row r="17" spans="1:10" x14ac:dyDescent="0.25">
      <c r="A17" s="45" t="s">
        <v>17</v>
      </c>
      <c r="B17" s="46">
        <v>11</v>
      </c>
      <c r="C17" s="61">
        <f>E7</f>
        <v>1306.8</v>
      </c>
      <c r="D17" s="60">
        <f t="shared" si="2"/>
        <v>1</v>
      </c>
      <c r="E17" s="47">
        <f t="shared" si="4"/>
        <v>1306.8</v>
      </c>
      <c r="F17" s="48">
        <f t="shared" si="3"/>
        <v>2613.6</v>
      </c>
      <c r="H17" s="56"/>
      <c r="I17" s="49"/>
      <c r="J17" s="50"/>
    </row>
    <row r="18" spans="1:10" x14ac:dyDescent="0.25">
      <c r="A18" s="45" t="s">
        <v>18</v>
      </c>
      <c r="B18" s="46">
        <v>12.5</v>
      </c>
      <c r="C18" s="62">
        <f>E5</f>
        <v>1404.9230769230769</v>
      </c>
      <c r="D18" s="60">
        <f t="shared" si="2"/>
        <v>2.5</v>
      </c>
      <c r="E18" s="47">
        <f t="shared" si="4"/>
        <v>3512.3076923076924</v>
      </c>
      <c r="F18" s="48">
        <f t="shared" si="3"/>
        <v>4917.2307692307695</v>
      </c>
      <c r="G18" s="40"/>
      <c r="H18" s="57"/>
      <c r="I18" s="58"/>
      <c r="J18" s="50"/>
    </row>
    <row r="19" spans="1:10" x14ac:dyDescent="0.25">
      <c r="A19" s="1"/>
      <c r="C19" s="57"/>
      <c r="D19" s="57"/>
      <c r="E19" s="40"/>
      <c r="F19" s="59"/>
      <c r="G19" s="40"/>
      <c r="H19" s="57"/>
      <c r="I19" s="58"/>
      <c r="J19" s="50"/>
    </row>
    <row r="20" spans="1:10" x14ac:dyDescent="0.25">
      <c r="A20" s="117" t="s">
        <v>19</v>
      </c>
      <c r="B20" s="118"/>
      <c r="C20" s="118"/>
    </row>
    <row r="21" spans="1:10" x14ac:dyDescent="0.25">
      <c r="A21" s="117" t="s">
        <v>20</v>
      </c>
      <c r="B21" s="118"/>
      <c r="C21" s="118"/>
    </row>
  </sheetData>
  <mergeCells count="3">
    <mergeCell ref="A20:C20"/>
    <mergeCell ref="A21:C21"/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0B58-6281-49F8-A17A-E343CDE19450}">
  <dimension ref="A1:M42"/>
  <sheetViews>
    <sheetView topLeftCell="A18" zoomScale="145" zoomScaleNormal="145" workbookViewId="0">
      <pane xSplit="1" topLeftCell="B1" activePane="topRight" state="frozen"/>
      <selection pane="topRight" activeCell="A36" sqref="A36:XFD36"/>
    </sheetView>
  </sheetViews>
  <sheetFormatPr defaultColWidth="3.5703125" defaultRowHeight="15.75" x14ac:dyDescent="0.25"/>
  <cols>
    <col min="1" max="1" width="10" style="2" bestFit="1" customWidth="1"/>
    <col min="2" max="2" width="3.5703125" style="2"/>
    <col min="3" max="3" width="12.7109375" style="3" bestFit="1" customWidth="1"/>
    <col min="4" max="4" width="16.140625" style="2" bestFit="1" customWidth="1"/>
    <col min="5" max="5" width="16.28515625" style="2" bestFit="1" customWidth="1"/>
    <col min="6" max="6" width="3.5703125" style="2"/>
    <col min="7" max="7" width="12.7109375" style="2" bestFit="1" customWidth="1"/>
    <col min="8" max="8" width="16.140625" style="2" bestFit="1" customWidth="1"/>
    <col min="9" max="9" width="16.28515625" style="2" bestFit="1" customWidth="1"/>
    <col min="10" max="10" width="3.5703125" style="2"/>
    <col min="11" max="11" width="12.7109375" style="2" bestFit="1" customWidth="1"/>
    <col min="12" max="12" width="16.140625" style="2" bestFit="1" customWidth="1"/>
    <col min="13" max="13" width="16.28515625" style="2" bestFit="1" customWidth="1"/>
    <col min="14" max="16384" width="3.5703125" style="2"/>
  </cols>
  <sheetData>
    <row r="1" spans="1:13" s="6" customFormat="1" ht="22.5" customHeight="1" x14ac:dyDescent="0.35">
      <c r="A1" s="13"/>
      <c r="B1" s="123"/>
      <c r="C1" s="120" t="s">
        <v>21</v>
      </c>
      <c r="D1" s="121"/>
      <c r="E1" s="122"/>
      <c r="F1" s="123"/>
      <c r="G1" s="120" t="s">
        <v>6</v>
      </c>
      <c r="H1" s="121"/>
      <c r="I1" s="122"/>
      <c r="J1" s="123"/>
      <c r="K1" s="120" t="s">
        <v>18</v>
      </c>
      <c r="L1" s="121"/>
      <c r="M1" s="122"/>
    </row>
    <row r="2" spans="1:13" s="4" customFormat="1" ht="18.75" x14ac:dyDescent="0.3">
      <c r="A2" s="14" t="s">
        <v>11</v>
      </c>
      <c r="B2" s="123"/>
      <c r="C2" s="8" t="s">
        <v>2</v>
      </c>
      <c r="D2" s="9" t="s">
        <v>22</v>
      </c>
      <c r="E2" s="10" t="s">
        <v>23</v>
      </c>
      <c r="F2" s="123"/>
      <c r="G2" s="8" t="s">
        <v>2</v>
      </c>
      <c r="H2" s="9" t="s">
        <v>22</v>
      </c>
      <c r="I2" s="10" t="s">
        <v>23</v>
      </c>
      <c r="J2" s="123"/>
      <c r="K2" s="8" t="s">
        <v>2</v>
      </c>
      <c r="L2" s="9" t="s">
        <v>22</v>
      </c>
      <c r="M2" s="10" t="s">
        <v>23</v>
      </c>
    </row>
    <row r="3" spans="1:13" x14ac:dyDescent="0.25">
      <c r="A3" s="15">
        <v>0.25</v>
      </c>
      <c r="B3" s="123"/>
      <c r="C3" s="18">
        <f>A3*1540</f>
        <v>385</v>
      </c>
      <c r="D3" s="11">
        <f t="shared" ref="D3:D42" si="0">C3*0.1</f>
        <v>38.5</v>
      </c>
      <c r="E3" s="19">
        <f>C3-D3</f>
        <v>346.5</v>
      </c>
      <c r="F3" s="123"/>
      <c r="G3" s="18">
        <f>$A3*1686</f>
        <v>421.5</v>
      </c>
      <c r="H3" s="11">
        <f t="shared" ref="H3:H42" si="1">G3*0.1</f>
        <v>42.150000000000006</v>
      </c>
      <c r="I3" s="19">
        <f>G3-H3</f>
        <v>379.35</v>
      </c>
      <c r="J3" s="123"/>
      <c r="K3" s="18">
        <f>$A3*1404.92</f>
        <v>351.23</v>
      </c>
      <c r="L3" s="11">
        <f t="shared" ref="L3:L42" si="2">K3*0.1</f>
        <v>35.123000000000005</v>
      </c>
      <c r="M3" s="19">
        <f>K3-L3</f>
        <v>316.10700000000003</v>
      </c>
    </row>
    <row r="4" spans="1:13" x14ac:dyDescent="0.25">
      <c r="A4" s="16">
        <v>0.5</v>
      </c>
      <c r="B4" s="123"/>
      <c r="C4" s="20">
        <f t="shared" ref="C4:C42" si="3">A4*1540</f>
        <v>770</v>
      </c>
      <c r="D4" s="12">
        <f t="shared" si="0"/>
        <v>77</v>
      </c>
      <c r="E4" s="21">
        <f t="shared" ref="E4:E42" si="4">C4-D4</f>
        <v>693</v>
      </c>
      <c r="F4" s="123"/>
      <c r="G4" s="20">
        <f t="shared" ref="G4:G42" si="5">$A4*1686</f>
        <v>843</v>
      </c>
      <c r="H4" s="12">
        <f t="shared" si="1"/>
        <v>84.300000000000011</v>
      </c>
      <c r="I4" s="21">
        <f t="shared" ref="I4:I42" si="6">G4-H4</f>
        <v>758.7</v>
      </c>
      <c r="J4" s="123"/>
      <c r="K4" s="20">
        <f t="shared" ref="K4:K42" si="7">$A4*1404.92</f>
        <v>702.46</v>
      </c>
      <c r="L4" s="12">
        <f t="shared" si="2"/>
        <v>70.246000000000009</v>
      </c>
      <c r="M4" s="21">
        <f t="shared" ref="M4:M42" si="8">K4-L4</f>
        <v>632.21400000000006</v>
      </c>
    </row>
    <row r="5" spans="1:13" x14ac:dyDescent="0.25">
      <c r="A5" s="15">
        <v>0.75</v>
      </c>
      <c r="B5" s="123"/>
      <c r="C5" s="18">
        <f t="shared" si="3"/>
        <v>1155</v>
      </c>
      <c r="D5" s="11">
        <f t="shared" si="0"/>
        <v>115.5</v>
      </c>
      <c r="E5" s="19">
        <f t="shared" si="4"/>
        <v>1039.5</v>
      </c>
      <c r="F5" s="123"/>
      <c r="G5" s="18">
        <f t="shared" si="5"/>
        <v>1264.5</v>
      </c>
      <c r="H5" s="11">
        <f t="shared" si="1"/>
        <v>126.45</v>
      </c>
      <c r="I5" s="19">
        <f t="shared" si="6"/>
        <v>1138.05</v>
      </c>
      <c r="J5" s="123"/>
      <c r="K5" s="18">
        <f t="shared" si="7"/>
        <v>1053.69</v>
      </c>
      <c r="L5" s="11">
        <f t="shared" si="2"/>
        <v>105.36900000000001</v>
      </c>
      <c r="M5" s="19">
        <f t="shared" si="8"/>
        <v>948.32100000000003</v>
      </c>
    </row>
    <row r="6" spans="1:13" s="1" customFormat="1" x14ac:dyDescent="0.25">
      <c r="A6" s="92">
        <v>1</v>
      </c>
      <c r="B6" s="123"/>
      <c r="C6" s="93">
        <f t="shared" si="3"/>
        <v>1540</v>
      </c>
      <c r="D6" s="94">
        <f t="shared" si="0"/>
        <v>154</v>
      </c>
      <c r="E6" s="95">
        <f t="shared" si="4"/>
        <v>1386</v>
      </c>
      <c r="F6" s="123"/>
      <c r="G6" s="93">
        <f t="shared" si="5"/>
        <v>1686</v>
      </c>
      <c r="H6" s="94">
        <f t="shared" si="1"/>
        <v>168.60000000000002</v>
      </c>
      <c r="I6" s="95">
        <f t="shared" si="6"/>
        <v>1517.4</v>
      </c>
      <c r="J6" s="123"/>
      <c r="K6" s="93">
        <f t="shared" si="7"/>
        <v>1404.92</v>
      </c>
      <c r="L6" s="94">
        <f t="shared" si="2"/>
        <v>140.49200000000002</v>
      </c>
      <c r="M6" s="95">
        <f t="shared" si="8"/>
        <v>1264.4280000000001</v>
      </c>
    </row>
    <row r="7" spans="1:13" x14ac:dyDescent="0.25">
      <c r="A7" s="15">
        <v>1.25</v>
      </c>
      <c r="B7" s="123"/>
      <c r="C7" s="18">
        <f t="shared" si="3"/>
        <v>1925</v>
      </c>
      <c r="D7" s="11">
        <f t="shared" si="0"/>
        <v>192.5</v>
      </c>
      <c r="E7" s="19">
        <f t="shared" si="4"/>
        <v>1732.5</v>
      </c>
      <c r="F7" s="123"/>
      <c r="G7" s="18">
        <f t="shared" si="5"/>
        <v>2107.5</v>
      </c>
      <c r="H7" s="11">
        <f t="shared" si="1"/>
        <v>210.75</v>
      </c>
      <c r="I7" s="19">
        <f t="shared" si="6"/>
        <v>1896.75</v>
      </c>
      <c r="J7" s="123"/>
      <c r="K7" s="18">
        <f t="shared" si="7"/>
        <v>1756.15</v>
      </c>
      <c r="L7" s="11">
        <f t="shared" si="2"/>
        <v>175.61500000000001</v>
      </c>
      <c r="M7" s="19">
        <f t="shared" si="8"/>
        <v>1580.5350000000001</v>
      </c>
    </row>
    <row r="8" spans="1:13" x14ac:dyDescent="0.25">
      <c r="A8" s="16">
        <v>1.5</v>
      </c>
      <c r="B8" s="123"/>
      <c r="C8" s="20">
        <f t="shared" si="3"/>
        <v>2310</v>
      </c>
      <c r="D8" s="12">
        <f t="shared" si="0"/>
        <v>231</v>
      </c>
      <c r="E8" s="21">
        <f t="shared" si="4"/>
        <v>2079</v>
      </c>
      <c r="F8" s="123"/>
      <c r="G8" s="20">
        <f t="shared" si="5"/>
        <v>2529</v>
      </c>
      <c r="H8" s="12">
        <f t="shared" si="1"/>
        <v>252.9</v>
      </c>
      <c r="I8" s="21">
        <f t="shared" si="6"/>
        <v>2276.1</v>
      </c>
      <c r="J8" s="123"/>
      <c r="K8" s="20">
        <f t="shared" si="7"/>
        <v>2107.38</v>
      </c>
      <c r="L8" s="12">
        <f t="shared" si="2"/>
        <v>210.73800000000003</v>
      </c>
      <c r="M8" s="21">
        <f t="shared" si="8"/>
        <v>1896.6420000000001</v>
      </c>
    </row>
    <row r="9" spans="1:13" x14ac:dyDescent="0.25">
      <c r="A9" s="15">
        <v>1.75</v>
      </c>
      <c r="B9" s="123"/>
      <c r="C9" s="18">
        <f t="shared" si="3"/>
        <v>2695</v>
      </c>
      <c r="D9" s="11">
        <f t="shared" si="0"/>
        <v>269.5</v>
      </c>
      <c r="E9" s="19">
        <f t="shared" si="4"/>
        <v>2425.5</v>
      </c>
      <c r="F9" s="123"/>
      <c r="G9" s="18">
        <f t="shared" si="5"/>
        <v>2950.5</v>
      </c>
      <c r="H9" s="11">
        <f t="shared" si="1"/>
        <v>295.05</v>
      </c>
      <c r="I9" s="19">
        <f t="shared" si="6"/>
        <v>2655.45</v>
      </c>
      <c r="J9" s="123"/>
      <c r="K9" s="18">
        <f t="shared" si="7"/>
        <v>2458.61</v>
      </c>
      <c r="L9" s="11">
        <f t="shared" si="2"/>
        <v>245.86100000000002</v>
      </c>
      <c r="M9" s="19">
        <f t="shared" si="8"/>
        <v>2212.7490000000003</v>
      </c>
    </row>
    <row r="10" spans="1:13" x14ac:dyDescent="0.25">
      <c r="A10" s="16">
        <v>2</v>
      </c>
      <c r="B10" s="123"/>
      <c r="C10" s="20">
        <f t="shared" si="3"/>
        <v>3080</v>
      </c>
      <c r="D10" s="12">
        <f t="shared" si="0"/>
        <v>308</v>
      </c>
      <c r="E10" s="21">
        <f t="shared" si="4"/>
        <v>2772</v>
      </c>
      <c r="F10" s="123"/>
      <c r="G10" s="20">
        <f t="shared" si="5"/>
        <v>3372</v>
      </c>
      <c r="H10" s="12">
        <f t="shared" si="1"/>
        <v>337.20000000000005</v>
      </c>
      <c r="I10" s="21">
        <f t="shared" si="6"/>
        <v>3034.8</v>
      </c>
      <c r="J10" s="123"/>
      <c r="K10" s="20">
        <f t="shared" si="7"/>
        <v>2809.84</v>
      </c>
      <c r="L10" s="12">
        <f t="shared" si="2"/>
        <v>280.98400000000004</v>
      </c>
      <c r="M10" s="21">
        <f t="shared" si="8"/>
        <v>2528.8560000000002</v>
      </c>
    </row>
    <row r="11" spans="1:13" x14ac:dyDescent="0.25">
      <c r="A11" s="15">
        <v>2.25</v>
      </c>
      <c r="B11" s="123"/>
      <c r="C11" s="18">
        <f t="shared" si="3"/>
        <v>3465</v>
      </c>
      <c r="D11" s="11">
        <f t="shared" si="0"/>
        <v>346.5</v>
      </c>
      <c r="E11" s="19">
        <f t="shared" si="4"/>
        <v>3118.5</v>
      </c>
      <c r="F11" s="123"/>
      <c r="G11" s="18">
        <f t="shared" si="5"/>
        <v>3793.5</v>
      </c>
      <c r="H11" s="11">
        <f t="shared" si="1"/>
        <v>379.35</v>
      </c>
      <c r="I11" s="19">
        <f t="shared" si="6"/>
        <v>3414.15</v>
      </c>
      <c r="J11" s="123"/>
      <c r="K11" s="18">
        <f t="shared" si="7"/>
        <v>3161.07</v>
      </c>
      <c r="L11" s="11">
        <f t="shared" si="2"/>
        <v>316.10700000000003</v>
      </c>
      <c r="M11" s="19">
        <f t="shared" si="8"/>
        <v>2844.9630000000002</v>
      </c>
    </row>
    <row r="12" spans="1:13" x14ac:dyDescent="0.25">
      <c r="A12" s="16">
        <v>2.5</v>
      </c>
      <c r="B12" s="123"/>
      <c r="C12" s="20">
        <f t="shared" si="3"/>
        <v>3850</v>
      </c>
      <c r="D12" s="12">
        <f t="shared" si="0"/>
        <v>385</v>
      </c>
      <c r="E12" s="21">
        <f t="shared" si="4"/>
        <v>3465</v>
      </c>
      <c r="F12" s="123"/>
      <c r="G12" s="20">
        <f t="shared" si="5"/>
        <v>4215</v>
      </c>
      <c r="H12" s="12">
        <f t="shared" si="1"/>
        <v>421.5</v>
      </c>
      <c r="I12" s="21">
        <f t="shared" si="6"/>
        <v>3793.5</v>
      </c>
      <c r="J12" s="123"/>
      <c r="K12" s="20">
        <f t="shared" si="7"/>
        <v>3512.3</v>
      </c>
      <c r="L12" s="12">
        <f t="shared" si="2"/>
        <v>351.23</v>
      </c>
      <c r="M12" s="21">
        <f t="shared" si="8"/>
        <v>3161.07</v>
      </c>
    </row>
    <row r="13" spans="1:13" x14ac:dyDescent="0.25">
      <c r="A13" s="15">
        <v>2.75</v>
      </c>
      <c r="B13" s="123"/>
      <c r="C13" s="18">
        <f t="shared" si="3"/>
        <v>4235</v>
      </c>
      <c r="D13" s="11">
        <f t="shared" si="0"/>
        <v>423.5</v>
      </c>
      <c r="E13" s="19">
        <f t="shared" si="4"/>
        <v>3811.5</v>
      </c>
      <c r="F13" s="123"/>
      <c r="G13" s="18">
        <f t="shared" si="5"/>
        <v>4636.5</v>
      </c>
      <c r="H13" s="11">
        <f t="shared" si="1"/>
        <v>463.65000000000003</v>
      </c>
      <c r="I13" s="19">
        <f t="shared" si="6"/>
        <v>4172.8500000000004</v>
      </c>
      <c r="J13" s="123"/>
      <c r="K13" s="18">
        <f t="shared" si="7"/>
        <v>3863.53</v>
      </c>
      <c r="L13" s="11">
        <f t="shared" si="2"/>
        <v>386.35300000000007</v>
      </c>
      <c r="M13" s="19">
        <f t="shared" si="8"/>
        <v>3477.1770000000001</v>
      </c>
    </row>
    <row r="14" spans="1:13" x14ac:dyDescent="0.25">
      <c r="A14" s="16">
        <v>3</v>
      </c>
      <c r="B14" s="123"/>
      <c r="C14" s="20">
        <f t="shared" si="3"/>
        <v>4620</v>
      </c>
      <c r="D14" s="12">
        <f t="shared" si="0"/>
        <v>462</v>
      </c>
      <c r="E14" s="21">
        <f t="shared" si="4"/>
        <v>4158</v>
      </c>
      <c r="F14" s="123"/>
      <c r="G14" s="20">
        <f t="shared" si="5"/>
        <v>5058</v>
      </c>
      <c r="H14" s="12">
        <f t="shared" si="1"/>
        <v>505.8</v>
      </c>
      <c r="I14" s="21">
        <f t="shared" si="6"/>
        <v>4552.2</v>
      </c>
      <c r="J14" s="123"/>
      <c r="K14" s="20">
        <f t="shared" si="7"/>
        <v>4214.76</v>
      </c>
      <c r="L14" s="12">
        <f t="shared" si="2"/>
        <v>421.47600000000006</v>
      </c>
      <c r="M14" s="21">
        <f t="shared" si="8"/>
        <v>3793.2840000000001</v>
      </c>
    </row>
    <row r="15" spans="1:13" x14ac:dyDescent="0.25">
      <c r="A15" s="15">
        <v>3.25</v>
      </c>
      <c r="B15" s="123"/>
      <c r="C15" s="18">
        <f t="shared" si="3"/>
        <v>5005</v>
      </c>
      <c r="D15" s="11">
        <f t="shared" si="0"/>
        <v>500.5</v>
      </c>
      <c r="E15" s="19">
        <f t="shared" si="4"/>
        <v>4504.5</v>
      </c>
      <c r="F15" s="123"/>
      <c r="G15" s="18">
        <f t="shared" si="5"/>
        <v>5479.5</v>
      </c>
      <c r="H15" s="11">
        <f t="shared" si="1"/>
        <v>547.95000000000005</v>
      </c>
      <c r="I15" s="19">
        <f t="shared" si="6"/>
        <v>4931.55</v>
      </c>
      <c r="J15" s="123"/>
      <c r="K15" s="18">
        <f t="shared" si="7"/>
        <v>4565.99</v>
      </c>
      <c r="L15" s="11">
        <f t="shared" si="2"/>
        <v>456.59899999999999</v>
      </c>
      <c r="M15" s="19">
        <f t="shared" si="8"/>
        <v>4109.3909999999996</v>
      </c>
    </row>
    <row r="16" spans="1:13" x14ac:dyDescent="0.25">
      <c r="A16" s="16">
        <v>3.5</v>
      </c>
      <c r="B16" s="123"/>
      <c r="C16" s="20">
        <f t="shared" si="3"/>
        <v>5390</v>
      </c>
      <c r="D16" s="12">
        <f t="shared" si="0"/>
        <v>539</v>
      </c>
      <c r="E16" s="21">
        <f t="shared" si="4"/>
        <v>4851</v>
      </c>
      <c r="F16" s="123"/>
      <c r="G16" s="20">
        <f t="shared" si="5"/>
        <v>5901</v>
      </c>
      <c r="H16" s="12">
        <f t="shared" si="1"/>
        <v>590.1</v>
      </c>
      <c r="I16" s="21">
        <f t="shared" si="6"/>
        <v>5310.9</v>
      </c>
      <c r="J16" s="123"/>
      <c r="K16" s="20">
        <f t="shared" si="7"/>
        <v>4917.22</v>
      </c>
      <c r="L16" s="12">
        <f t="shared" si="2"/>
        <v>491.72200000000004</v>
      </c>
      <c r="M16" s="21">
        <f t="shared" si="8"/>
        <v>4425.4980000000005</v>
      </c>
    </row>
    <row r="17" spans="1:13" x14ac:dyDescent="0.25">
      <c r="A17" s="15">
        <v>3.75</v>
      </c>
      <c r="B17" s="123"/>
      <c r="C17" s="18">
        <f t="shared" si="3"/>
        <v>5775</v>
      </c>
      <c r="D17" s="11">
        <f t="shared" si="0"/>
        <v>577.5</v>
      </c>
      <c r="E17" s="19">
        <f t="shared" si="4"/>
        <v>5197.5</v>
      </c>
      <c r="F17" s="123"/>
      <c r="G17" s="18">
        <f t="shared" si="5"/>
        <v>6322.5</v>
      </c>
      <c r="H17" s="11">
        <f t="shared" si="1"/>
        <v>632.25</v>
      </c>
      <c r="I17" s="19">
        <f t="shared" si="6"/>
        <v>5690.25</v>
      </c>
      <c r="J17" s="123"/>
      <c r="K17" s="18">
        <f t="shared" si="7"/>
        <v>5268.4500000000007</v>
      </c>
      <c r="L17" s="11">
        <f t="shared" si="2"/>
        <v>526.84500000000014</v>
      </c>
      <c r="M17" s="19">
        <f t="shared" si="8"/>
        <v>4741.6050000000005</v>
      </c>
    </row>
    <row r="18" spans="1:13" x14ac:dyDescent="0.25">
      <c r="A18" s="16">
        <v>4</v>
      </c>
      <c r="B18" s="123"/>
      <c r="C18" s="20">
        <f t="shared" si="3"/>
        <v>6160</v>
      </c>
      <c r="D18" s="12">
        <f t="shared" si="0"/>
        <v>616</v>
      </c>
      <c r="E18" s="21">
        <f t="shared" si="4"/>
        <v>5544</v>
      </c>
      <c r="F18" s="123"/>
      <c r="G18" s="20">
        <f t="shared" si="5"/>
        <v>6744</v>
      </c>
      <c r="H18" s="12">
        <f t="shared" si="1"/>
        <v>674.40000000000009</v>
      </c>
      <c r="I18" s="21">
        <f t="shared" si="6"/>
        <v>6069.6</v>
      </c>
      <c r="J18" s="123"/>
      <c r="K18" s="20">
        <f t="shared" si="7"/>
        <v>5619.68</v>
      </c>
      <c r="L18" s="12">
        <f t="shared" si="2"/>
        <v>561.96800000000007</v>
      </c>
      <c r="M18" s="21">
        <f t="shared" si="8"/>
        <v>5057.7120000000004</v>
      </c>
    </row>
    <row r="19" spans="1:13" x14ac:dyDescent="0.25">
      <c r="A19" s="15">
        <v>4.25</v>
      </c>
      <c r="B19" s="123"/>
      <c r="C19" s="18">
        <f t="shared" si="3"/>
        <v>6545</v>
      </c>
      <c r="D19" s="11">
        <f t="shared" si="0"/>
        <v>654.5</v>
      </c>
      <c r="E19" s="19">
        <f t="shared" si="4"/>
        <v>5890.5</v>
      </c>
      <c r="F19" s="123"/>
      <c r="G19" s="18">
        <f t="shared" si="5"/>
        <v>7165.5</v>
      </c>
      <c r="H19" s="11">
        <f t="shared" si="1"/>
        <v>716.55000000000007</v>
      </c>
      <c r="I19" s="19">
        <f t="shared" si="6"/>
        <v>6448.95</v>
      </c>
      <c r="J19" s="123"/>
      <c r="K19" s="18">
        <f t="shared" si="7"/>
        <v>5970.91</v>
      </c>
      <c r="L19" s="11">
        <f t="shared" si="2"/>
        <v>597.09100000000001</v>
      </c>
      <c r="M19" s="19">
        <f t="shared" si="8"/>
        <v>5373.8189999999995</v>
      </c>
    </row>
    <row r="20" spans="1:13" x14ac:dyDescent="0.25">
      <c r="A20" s="16">
        <v>4.5</v>
      </c>
      <c r="B20" s="123"/>
      <c r="C20" s="20">
        <f t="shared" si="3"/>
        <v>6930</v>
      </c>
      <c r="D20" s="12">
        <f t="shared" si="0"/>
        <v>693</v>
      </c>
      <c r="E20" s="21">
        <f t="shared" si="4"/>
        <v>6237</v>
      </c>
      <c r="F20" s="123"/>
      <c r="G20" s="20">
        <f t="shared" si="5"/>
        <v>7587</v>
      </c>
      <c r="H20" s="12">
        <f t="shared" si="1"/>
        <v>758.7</v>
      </c>
      <c r="I20" s="21">
        <f t="shared" si="6"/>
        <v>6828.3</v>
      </c>
      <c r="J20" s="123"/>
      <c r="K20" s="20">
        <f t="shared" si="7"/>
        <v>6322.14</v>
      </c>
      <c r="L20" s="12">
        <f t="shared" si="2"/>
        <v>632.21400000000006</v>
      </c>
      <c r="M20" s="21">
        <f t="shared" si="8"/>
        <v>5689.9260000000004</v>
      </c>
    </row>
    <row r="21" spans="1:13" x14ac:dyDescent="0.25">
      <c r="A21" s="15">
        <v>4.75</v>
      </c>
      <c r="B21" s="123"/>
      <c r="C21" s="18">
        <f t="shared" si="3"/>
        <v>7315</v>
      </c>
      <c r="D21" s="11">
        <f t="shared" si="0"/>
        <v>731.5</v>
      </c>
      <c r="E21" s="19">
        <f t="shared" si="4"/>
        <v>6583.5</v>
      </c>
      <c r="F21" s="123"/>
      <c r="G21" s="18">
        <f t="shared" si="5"/>
        <v>8008.5</v>
      </c>
      <c r="H21" s="11">
        <f t="shared" si="1"/>
        <v>800.85</v>
      </c>
      <c r="I21" s="19">
        <f t="shared" si="6"/>
        <v>7207.65</v>
      </c>
      <c r="J21" s="123"/>
      <c r="K21" s="18">
        <f t="shared" si="7"/>
        <v>6673.3700000000008</v>
      </c>
      <c r="L21" s="11">
        <f t="shared" si="2"/>
        <v>667.3370000000001</v>
      </c>
      <c r="M21" s="19">
        <f t="shared" si="8"/>
        <v>6006.0330000000004</v>
      </c>
    </row>
    <row r="22" spans="1:13" x14ac:dyDescent="0.25">
      <c r="A22" s="16">
        <v>5</v>
      </c>
      <c r="B22" s="123"/>
      <c r="C22" s="20">
        <f t="shared" si="3"/>
        <v>7700</v>
      </c>
      <c r="D22" s="12">
        <f t="shared" si="0"/>
        <v>770</v>
      </c>
      <c r="E22" s="21">
        <f t="shared" si="4"/>
        <v>6930</v>
      </c>
      <c r="F22" s="123"/>
      <c r="G22" s="20">
        <f t="shared" si="5"/>
        <v>8430</v>
      </c>
      <c r="H22" s="12">
        <f t="shared" si="1"/>
        <v>843</v>
      </c>
      <c r="I22" s="21">
        <f t="shared" si="6"/>
        <v>7587</v>
      </c>
      <c r="J22" s="123"/>
      <c r="K22" s="20">
        <f t="shared" si="7"/>
        <v>7024.6</v>
      </c>
      <c r="L22" s="12">
        <f t="shared" si="2"/>
        <v>702.46</v>
      </c>
      <c r="M22" s="21">
        <f t="shared" si="8"/>
        <v>6322.14</v>
      </c>
    </row>
    <row r="23" spans="1:13" x14ac:dyDescent="0.25">
      <c r="A23" s="15">
        <v>5.25</v>
      </c>
      <c r="B23" s="123"/>
      <c r="C23" s="18">
        <f t="shared" si="3"/>
        <v>8085</v>
      </c>
      <c r="D23" s="11">
        <f t="shared" si="0"/>
        <v>808.5</v>
      </c>
      <c r="E23" s="19">
        <f t="shared" si="4"/>
        <v>7276.5</v>
      </c>
      <c r="F23" s="123"/>
      <c r="G23" s="18">
        <f t="shared" si="5"/>
        <v>8851.5</v>
      </c>
      <c r="H23" s="11">
        <f t="shared" si="1"/>
        <v>885.15000000000009</v>
      </c>
      <c r="I23" s="19">
        <f t="shared" si="6"/>
        <v>7966.35</v>
      </c>
      <c r="J23" s="123"/>
      <c r="K23" s="18">
        <f t="shared" si="7"/>
        <v>7375.83</v>
      </c>
      <c r="L23" s="11">
        <f t="shared" si="2"/>
        <v>737.58300000000008</v>
      </c>
      <c r="M23" s="19">
        <f t="shared" si="8"/>
        <v>6638.2469999999994</v>
      </c>
    </row>
    <row r="24" spans="1:13" x14ac:dyDescent="0.25">
      <c r="A24" s="16">
        <v>5.5</v>
      </c>
      <c r="B24" s="123"/>
      <c r="C24" s="20">
        <f t="shared" si="3"/>
        <v>8470</v>
      </c>
      <c r="D24" s="12">
        <f t="shared" si="0"/>
        <v>847</v>
      </c>
      <c r="E24" s="21">
        <f t="shared" si="4"/>
        <v>7623</v>
      </c>
      <c r="F24" s="123"/>
      <c r="G24" s="20">
        <f t="shared" si="5"/>
        <v>9273</v>
      </c>
      <c r="H24" s="12">
        <f t="shared" si="1"/>
        <v>927.30000000000007</v>
      </c>
      <c r="I24" s="21">
        <f t="shared" si="6"/>
        <v>8345.7000000000007</v>
      </c>
      <c r="J24" s="123"/>
      <c r="K24" s="20">
        <f t="shared" si="7"/>
        <v>7727.06</v>
      </c>
      <c r="L24" s="12">
        <f t="shared" si="2"/>
        <v>772.70600000000013</v>
      </c>
      <c r="M24" s="21">
        <f t="shared" si="8"/>
        <v>6954.3540000000003</v>
      </c>
    </row>
    <row r="25" spans="1:13" x14ac:dyDescent="0.25">
      <c r="A25" s="15">
        <v>5.75</v>
      </c>
      <c r="B25" s="123"/>
      <c r="C25" s="18">
        <f t="shared" si="3"/>
        <v>8855</v>
      </c>
      <c r="D25" s="11">
        <f t="shared" si="0"/>
        <v>885.5</v>
      </c>
      <c r="E25" s="19">
        <f t="shared" si="4"/>
        <v>7969.5</v>
      </c>
      <c r="F25" s="123"/>
      <c r="G25" s="18">
        <f t="shared" si="5"/>
        <v>9694.5</v>
      </c>
      <c r="H25" s="11">
        <f t="shared" si="1"/>
        <v>969.45</v>
      </c>
      <c r="I25" s="19">
        <f t="shared" si="6"/>
        <v>8725.0499999999993</v>
      </c>
      <c r="J25" s="123"/>
      <c r="K25" s="18">
        <f t="shared" si="7"/>
        <v>8078.2900000000009</v>
      </c>
      <c r="L25" s="11">
        <f t="shared" si="2"/>
        <v>807.82900000000018</v>
      </c>
      <c r="M25" s="19">
        <f t="shared" si="8"/>
        <v>7270.4610000000011</v>
      </c>
    </row>
    <row r="26" spans="1:13" x14ac:dyDescent="0.25">
      <c r="A26" s="16">
        <v>6</v>
      </c>
      <c r="B26" s="123"/>
      <c r="C26" s="20">
        <f t="shared" si="3"/>
        <v>9240</v>
      </c>
      <c r="D26" s="12">
        <f t="shared" si="0"/>
        <v>924</v>
      </c>
      <c r="E26" s="21">
        <f t="shared" si="4"/>
        <v>8316</v>
      </c>
      <c r="F26" s="123"/>
      <c r="G26" s="20">
        <f t="shared" si="5"/>
        <v>10116</v>
      </c>
      <c r="H26" s="12">
        <f t="shared" si="1"/>
        <v>1011.6</v>
      </c>
      <c r="I26" s="21">
        <f t="shared" si="6"/>
        <v>9104.4</v>
      </c>
      <c r="J26" s="123"/>
      <c r="K26" s="20">
        <f t="shared" si="7"/>
        <v>8429.52</v>
      </c>
      <c r="L26" s="12">
        <f t="shared" si="2"/>
        <v>842.95200000000011</v>
      </c>
      <c r="M26" s="21">
        <f t="shared" si="8"/>
        <v>7586.5680000000002</v>
      </c>
    </row>
    <row r="27" spans="1:13" x14ac:dyDescent="0.25">
      <c r="A27" s="15">
        <v>6.25</v>
      </c>
      <c r="B27" s="123"/>
      <c r="C27" s="18">
        <f t="shared" si="3"/>
        <v>9625</v>
      </c>
      <c r="D27" s="11">
        <f t="shared" si="0"/>
        <v>962.5</v>
      </c>
      <c r="E27" s="19">
        <f t="shared" si="4"/>
        <v>8662.5</v>
      </c>
      <c r="F27" s="123"/>
      <c r="G27" s="18">
        <f t="shared" si="5"/>
        <v>10537.5</v>
      </c>
      <c r="H27" s="11">
        <f t="shared" si="1"/>
        <v>1053.75</v>
      </c>
      <c r="I27" s="19">
        <f t="shared" si="6"/>
        <v>9483.75</v>
      </c>
      <c r="J27" s="123"/>
      <c r="K27" s="18">
        <f t="shared" si="7"/>
        <v>8780.75</v>
      </c>
      <c r="L27" s="11">
        <f t="shared" si="2"/>
        <v>878.07500000000005</v>
      </c>
      <c r="M27" s="19">
        <f t="shared" si="8"/>
        <v>7902.6750000000002</v>
      </c>
    </row>
    <row r="28" spans="1:13" x14ac:dyDescent="0.25">
      <c r="A28" s="16">
        <v>6.5</v>
      </c>
      <c r="B28" s="123"/>
      <c r="C28" s="20">
        <f t="shared" si="3"/>
        <v>10010</v>
      </c>
      <c r="D28" s="12">
        <f t="shared" si="0"/>
        <v>1001</v>
      </c>
      <c r="E28" s="21">
        <f t="shared" si="4"/>
        <v>9009</v>
      </c>
      <c r="F28" s="123"/>
      <c r="G28" s="20">
        <f t="shared" si="5"/>
        <v>10959</v>
      </c>
      <c r="H28" s="12">
        <f t="shared" si="1"/>
        <v>1095.9000000000001</v>
      </c>
      <c r="I28" s="21">
        <f t="shared" si="6"/>
        <v>9863.1</v>
      </c>
      <c r="J28" s="123"/>
      <c r="K28" s="20">
        <f t="shared" si="7"/>
        <v>9131.98</v>
      </c>
      <c r="L28" s="12">
        <f t="shared" si="2"/>
        <v>913.19799999999998</v>
      </c>
      <c r="M28" s="21">
        <f t="shared" si="8"/>
        <v>8218.7819999999992</v>
      </c>
    </row>
    <row r="29" spans="1:13" x14ac:dyDescent="0.25">
      <c r="A29" s="15">
        <v>6.75</v>
      </c>
      <c r="B29" s="123"/>
      <c r="C29" s="18">
        <f t="shared" si="3"/>
        <v>10395</v>
      </c>
      <c r="D29" s="11">
        <f t="shared" si="0"/>
        <v>1039.5</v>
      </c>
      <c r="E29" s="19">
        <f t="shared" si="4"/>
        <v>9355.5</v>
      </c>
      <c r="F29" s="123"/>
      <c r="G29" s="18">
        <f t="shared" si="5"/>
        <v>11380.5</v>
      </c>
      <c r="H29" s="11">
        <f t="shared" si="1"/>
        <v>1138.05</v>
      </c>
      <c r="I29" s="19">
        <f t="shared" si="6"/>
        <v>10242.450000000001</v>
      </c>
      <c r="J29" s="123"/>
      <c r="K29" s="18">
        <f t="shared" si="7"/>
        <v>9483.2100000000009</v>
      </c>
      <c r="L29" s="11">
        <f t="shared" si="2"/>
        <v>948.32100000000014</v>
      </c>
      <c r="M29" s="19">
        <f t="shared" si="8"/>
        <v>8534.889000000001</v>
      </c>
    </row>
    <row r="30" spans="1:13" x14ac:dyDescent="0.25">
      <c r="A30" s="16">
        <v>7</v>
      </c>
      <c r="B30" s="123"/>
      <c r="C30" s="20">
        <f t="shared" si="3"/>
        <v>10780</v>
      </c>
      <c r="D30" s="12">
        <f t="shared" si="0"/>
        <v>1078</v>
      </c>
      <c r="E30" s="21">
        <f t="shared" si="4"/>
        <v>9702</v>
      </c>
      <c r="F30" s="123"/>
      <c r="G30" s="20">
        <f t="shared" si="5"/>
        <v>11802</v>
      </c>
      <c r="H30" s="12">
        <f t="shared" si="1"/>
        <v>1180.2</v>
      </c>
      <c r="I30" s="21">
        <f t="shared" si="6"/>
        <v>10621.8</v>
      </c>
      <c r="J30" s="123"/>
      <c r="K30" s="20">
        <f t="shared" si="7"/>
        <v>9834.44</v>
      </c>
      <c r="L30" s="12">
        <f t="shared" si="2"/>
        <v>983.44400000000007</v>
      </c>
      <c r="M30" s="21">
        <f t="shared" si="8"/>
        <v>8850.996000000001</v>
      </c>
    </row>
    <row r="31" spans="1:13" x14ac:dyDescent="0.25">
      <c r="A31" s="15">
        <v>7.25</v>
      </c>
      <c r="B31" s="123"/>
      <c r="C31" s="18">
        <f t="shared" si="3"/>
        <v>11165</v>
      </c>
      <c r="D31" s="11">
        <f t="shared" si="0"/>
        <v>1116.5</v>
      </c>
      <c r="E31" s="19">
        <f t="shared" si="4"/>
        <v>10048.5</v>
      </c>
      <c r="F31" s="123"/>
      <c r="G31" s="18">
        <f t="shared" si="5"/>
        <v>12223.5</v>
      </c>
      <c r="H31" s="11">
        <f t="shared" si="1"/>
        <v>1222.3500000000001</v>
      </c>
      <c r="I31" s="19">
        <f t="shared" si="6"/>
        <v>11001.15</v>
      </c>
      <c r="J31" s="123"/>
      <c r="K31" s="18">
        <f t="shared" si="7"/>
        <v>10185.67</v>
      </c>
      <c r="L31" s="11">
        <f t="shared" si="2"/>
        <v>1018.567</v>
      </c>
      <c r="M31" s="19">
        <f t="shared" si="8"/>
        <v>9167.1029999999992</v>
      </c>
    </row>
    <row r="32" spans="1:13" x14ac:dyDescent="0.25">
      <c r="A32" s="16">
        <v>7.5</v>
      </c>
      <c r="B32" s="123"/>
      <c r="C32" s="20">
        <f t="shared" si="3"/>
        <v>11550</v>
      </c>
      <c r="D32" s="12">
        <f t="shared" si="0"/>
        <v>1155</v>
      </c>
      <c r="E32" s="21">
        <f t="shared" si="4"/>
        <v>10395</v>
      </c>
      <c r="F32" s="123"/>
      <c r="G32" s="20">
        <f t="shared" si="5"/>
        <v>12645</v>
      </c>
      <c r="H32" s="12">
        <f t="shared" si="1"/>
        <v>1264.5</v>
      </c>
      <c r="I32" s="21">
        <f t="shared" si="6"/>
        <v>11380.5</v>
      </c>
      <c r="J32" s="123"/>
      <c r="K32" s="20">
        <f t="shared" si="7"/>
        <v>10536.900000000001</v>
      </c>
      <c r="L32" s="12">
        <f t="shared" si="2"/>
        <v>1053.6900000000003</v>
      </c>
      <c r="M32" s="21">
        <f t="shared" si="8"/>
        <v>9483.2100000000009</v>
      </c>
    </row>
    <row r="33" spans="1:13" x14ac:dyDescent="0.25">
      <c r="A33" s="15">
        <v>7.75</v>
      </c>
      <c r="B33" s="123"/>
      <c r="C33" s="18">
        <f t="shared" si="3"/>
        <v>11935</v>
      </c>
      <c r="D33" s="11">
        <f t="shared" si="0"/>
        <v>1193.5</v>
      </c>
      <c r="E33" s="19">
        <f t="shared" si="4"/>
        <v>10741.5</v>
      </c>
      <c r="F33" s="123"/>
      <c r="G33" s="18">
        <f t="shared" si="5"/>
        <v>13066.5</v>
      </c>
      <c r="H33" s="11">
        <f t="shared" si="1"/>
        <v>1306.6500000000001</v>
      </c>
      <c r="I33" s="19">
        <f t="shared" si="6"/>
        <v>11759.85</v>
      </c>
      <c r="J33" s="123"/>
      <c r="K33" s="18">
        <f t="shared" si="7"/>
        <v>10888.130000000001</v>
      </c>
      <c r="L33" s="11">
        <f t="shared" si="2"/>
        <v>1088.8130000000001</v>
      </c>
      <c r="M33" s="19">
        <f t="shared" si="8"/>
        <v>9799.3170000000009</v>
      </c>
    </row>
    <row r="34" spans="1:13" x14ac:dyDescent="0.25">
      <c r="A34" s="16">
        <v>8</v>
      </c>
      <c r="B34" s="123"/>
      <c r="C34" s="20">
        <f t="shared" si="3"/>
        <v>12320</v>
      </c>
      <c r="D34" s="12">
        <f t="shared" si="0"/>
        <v>1232</v>
      </c>
      <c r="E34" s="21">
        <f t="shared" si="4"/>
        <v>11088</v>
      </c>
      <c r="F34" s="123"/>
      <c r="G34" s="20">
        <f t="shared" si="5"/>
        <v>13488</v>
      </c>
      <c r="H34" s="12">
        <f t="shared" si="1"/>
        <v>1348.8000000000002</v>
      </c>
      <c r="I34" s="21">
        <f t="shared" si="6"/>
        <v>12139.2</v>
      </c>
      <c r="J34" s="123"/>
      <c r="K34" s="20">
        <f t="shared" si="7"/>
        <v>11239.36</v>
      </c>
      <c r="L34" s="12">
        <f t="shared" si="2"/>
        <v>1123.9360000000001</v>
      </c>
      <c r="M34" s="21">
        <f t="shared" si="8"/>
        <v>10115.424000000001</v>
      </c>
    </row>
    <row r="35" spans="1:13" x14ac:dyDescent="0.25">
      <c r="A35" s="15">
        <v>8.25</v>
      </c>
      <c r="B35" s="123"/>
      <c r="C35" s="18">
        <f t="shared" si="3"/>
        <v>12705</v>
      </c>
      <c r="D35" s="11">
        <f t="shared" si="0"/>
        <v>1270.5</v>
      </c>
      <c r="E35" s="19">
        <f t="shared" si="4"/>
        <v>11434.5</v>
      </c>
      <c r="F35" s="123"/>
      <c r="G35" s="18">
        <f t="shared" si="5"/>
        <v>13909.5</v>
      </c>
      <c r="H35" s="11">
        <f t="shared" si="1"/>
        <v>1390.95</v>
      </c>
      <c r="I35" s="19">
        <f t="shared" si="6"/>
        <v>12518.55</v>
      </c>
      <c r="J35" s="123"/>
      <c r="K35" s="18">
        <f t="shared" si="7"/>
        <v>11590.59</v>
      </c>
      <c r="L35" s="11">
        <f t="shared" si="2"/>
        <v>1159.059</v>
      </c>
      <c r="M35" s="19">
        <f t="shared" si="8"/>
        <v>10431.531000000001</v>
      </c>
    </row>
    <row r="36" spans="1:13" x14ac:dyDescent="0.25">
      <c r="A36" s="16">
        <v>8.5</v>
      </c>
      <c r="B36" s="123"/>
      <c r="C36" s="20">
        <f t="shared" si="3"/>
        <v>13090</v>
      </c>
      <c r="D36" s="12">
        <f t="shared" si="0"/>
        <v>1309</v>
      </c>
      <c r="E36" s="21">
        <f t="shared" si="4"/>
        <v>11781</v>
      </c>
      <c r="F36" s="123"/>
      <c r="G36" s="20">
        <f t="shared" si="5"/>
        <v>14331</v>
      </c>
      <c r="H36" s="12">
        <f t="shared" si="1"/>
        <v>1433.1000000000001</v>
      </c>
      <c r="I36" s="21">
        <f t="shared" si="6"/>
        <v>12897.9</v>
      </c>
      <c r="J36" s="123"/>
      <c r="K36" s="20">
        <f t="shared" si="7"/>
        <v>11941.82</v>
      </c>
      <c r="L36" s="12">
        <f t="shared" si="2"/>
        <v>1194.182</v>
      </c>
      <c r="M36" s="21">
        <f t="shared" si="8"/>
        <v>10747.637999999999</v>
      </c>
    </row>
    <row r="37" spans="1:13" x14ac:dyDescent="0.25">
      <c r="A37" s="15">
        <v>8.75</v>
      </c>
      <c r="B37" s="123"/>
      <c r="C37" s="18">
        <f t="shared" si="3"/>
        <v>13475</v>
      </c>
      <c r="D37" s="11">
        <f t="shared" si="0"/>
        <v>1347.5</v>
      </c>
      <c r="E37" s="19">
        <f t="shared" si="4"/>
        <v>12127.5</v>
      </c>
      <c r="F37" s="123"/>
      <c r="G37" s="18">
        <f t="shared" si="5"/>
        <v>14752.5</v>
      </c>
      <c r="H37" s="11">
        <f t="shared" si="1"/>
        <v>1475.25</v>
      </c>
      <c r="I37" s="19">
        <f t="shared" si="6"/>
        <v>13277.25</v>
      </c>
      <c r="J37" s="123"/>
      <c r="K37" s="18">
        <f t="shared" si="7"/>
        <v>12293.050000000001</v>
      </c>
      <c r="L37" s="11">
        <f t="shared" si="2"/>
        <v>1229.3050000000003</v>
      </c>
      <c r="M37" s="19">
        <f t="shared" si="8"/>
        <v>11063.745000000001</v>
      </c>
    </row>
    <row r="38" spans="1:13" x14ac:dyDescent="0.25">
      <c r="A38" s="16">
        <v>9</v>
      </c>
      <c r="B38" s="123"/>
      <c r="C38" s="20">
        <f t="shared" si="3"/>
        <v>13860</v>
      </c>
      <c r="D38" s="12">
        <f t="shared" si="0"/>
        <v>1386</v>
      </c>
      <c r="E38" s="21">
        <f t="shared" si="4"/>
        <v>12474</v>
      </c>
      <c r="F38" s="123"/>
      <c r="G38" s="20">
        <f t="shared" si="5"/>
        <v>15174</v>
      </c>
      <c r="H38" s="12">
        <f t="shared" si="1"/>
        <v>1517.4</v>
      </c>
      <c r="I38" s="21">
        <f t="shared" si="6"/>
        <v>13656.6</v>
      </c>
      <c r="J38" s="123"/>
      <c r="K38" s="20">
        <f t="shared" si="7"/>
        <v>12644.28</v>
      </c>
      <c r="L38" s="12">
        <f t="shared" si="2"/>
        <v>1264.4280000000001</v>
      </c>
      <c r="M38" s="21">
        <f t="shared" si="8"/>
        <v>11379.852000000001</v>
      </c>
    </row>
    <row r="39" spans="1:13" x14ac:dyDescent="0.25">
      <c r="A39" s="15">
        <v>9.25</v>
      </c>
      <c r="B39" s="123"/>
      <c r="C39" s="18">
        <f t="shared" si="3"/>
        <v>14245</v>
      </c>
      <c r="D39" s="11">
        <f t="shared" si="0"/>
        <v>1424.5</v>
      </c>
      <c r="E39" s="19">
        <f t="shared" si="4"/>
        <v>12820.5</v>
      </c>
      <c r="F39" s="123"/>
      <c r="G39" s="18">
        <f t="shared" si="5"/>
        <v>15595.5</v>
      </c>
      <c r="H39" s="11">
        <f t="shared" si="1"/>
        <v>1559.5500000000002</v>
      </c>
      <c r="I39" s="19">
        <f t="shared" si="6"/>
        <v>14035.95</v>
      </c>
      <c r="J39" s="123"/>
      <c r="K39" s="18">
        <f t="shared" si="7"/>
        <v>12995.51</v>
      </c>
      <c r="L39" s="11">
        <f t="shared" si="2"/>
        <v>1299.5510000000002</v>
      </c>
      <c r="M39" s="19">
        <f t="shared" si="8"/>
        <v>11695.959000000001</v>
      </c>
    </row>
    <row r="40" spans="1:13" x14ac:dyDescent="0.25">
      <c r="A40" s="16">
        <v>9.5</v>
      </c>
      <c r="B40" s="123"/>
      <c r="C40" s="20">
        <f t="shared" si="3"/>
        <v>14630</v>
      </c>
      <c r="D40" s="12">
        <f t="shared" si="0"/>
        <v>1463</v>
      </c>
      <c r="E40" s="21">
        <f t="shared" si="4"/>
        <v>13167</v>
      </c>
      <c r="F40" s="123"/>
      <c r="G40" s="20">
        <f t="shared" si="5"/>
        <v>16017</v>
      </c>
      <c r="H40" s="12">
        <f t="shared" si="1"/>
        <v>1601.7</v>
      </c>
      <c r="I40" s="21">
        <f t="shared" si="6"/>
        <v>14415.3</v>
      </c>
      <c r="J40" s="123"/>
      <c r="K40" s="20">
        <f t="shared" si="7"/>
        <v>13346.740000000002</v>
      </c>
      <c r="L40" s="12">
        <f t="shared" si="2"/>
        <v>1334.6740000000002</v>
      </c>
      <c r="M40" s="21">
        <f t="shared" si="8"/>
        <v>12012.066000000001</v>
      </c>
    </row>
    <row r="41" spans="1:13" x14ac:dyDescent="0.25">
      <c r="A41" s="15">
        <v>9.75</v>
      </c>
      <c r="B41" s="123"/>
      <c r="C41" s="18">
        <f t="shared" si="3"/>
        <v>15015</v>
      </c>
      <c r="D41" s="11">
        <f t="shared" si="0"/>
        <v>1501.5</v>
      </c>
      <c r="E41" s="19">
        <f t="shared" si="4"/>
        <v>13513.5</v>
      </c>
      <c r="F41" s="123"/>
      <c r="G41" s="18">
        <f t="shared" si="5"/>
        <v>16438.5</v>
      </c>
      <c r="H41" s="11">
        <f t="shared" si="1"/>
        <v>1643.8500000000001</v>
      </c>
      <c r="I41" s="19">
        <f t="shared" si="6"/>
        <v>14794.65</v>
      </c>
      <c r="J41" s="123"/>
      <c r="K41" s="18">
        <f t="shared" si="7"/>
        <v>13697.970000000001</v>
      </c>
      <c r="L41" s="11">
        <f t="shared" si="2"/>
        <v>1369.7970000000003</v>
      </c>
      <c r="M41" s="19">
        <f t="shared" si="8"/>
        <v>12328.173000000001</v>
      </c>
    </row>
    <row r="42" spans="1:13" ht="16.5" thickBot="1" x14ac:dyDescent="0.3">
      <c r="A42" s="17">
        <v>10</v>
      </c>
      <c r="B42" s="123"/>
      <c r="C42" s="22">
        <f t="shared" si="3"/>
        <v>15400</v>
      </c>
      <c r="D42" s="23">
        <f t="shared" si="0"/>
        <v>1540</v>
      </c>
      <c r="E42" s="24">
        <f t="shared" si="4"/>
        <v>13860</v>
      </c>
      <c r="F42" s="123"/>
      <c r="G42" s="22">
        <f t="shared" si="5"/>
        <v>16860</v>
      </c>
      <c r="H42" s="23">
        <f t="shared" si="1"/>
        <v>1686</v>
      </c>
      <c r="I42" s="24">
        <f t="shared" si="6"/>
        <v>15174</v>
      </c>
      <c r="J42" s="123"/>
      <c r="K42" s="22">
        <f t="shared" si="7"/>
        <v>14049.2</v>
      </c>
      <c r="L42" s="23">
        <f t="shared" si="2"/>
        <v>1404.92</v>
      </c>
      <c r="M42" s="24">
        <f t="shared" si="8"/>
        <v>12644.28</v>
      </c>
    </row>
  </sheetData>
  <sheetProtection algorithmName="SHA-512" hashValue="IqBya7VQZLXGMVntmPOO8ipOG7X1nGweSCArZoxsuZLTw3r+PJ1wxsFFyFjHE+pftNMbHPOS7VsfcTq+PIFh8w==" saltValue="HOrqKGoXUUd6J0BwY5WeuA==" spinCount="100000" sheet="1" formatCells="0" formatColumns="0" formatRows="0" insertColumns="0" insertRows="0" insertHyperlinks="0" deleteColumns="0" deleteRows="0" sort="0" autoFilter="0" pivotTables="0"/>
  <mergeCells count="6">
    <mergeCell ref="C1:E1"/>
    <mergeCell ref="G1:I1"/>
    <mergeCell ref="K1:M1"/>
    <mergeCell ref="B1:B42"/>
    <mergeCell ref="F1:F42"/>
    <mergeCell ref="J1:J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E77E-AAE2-49AB-B3EC-E03A53AD8EFF}">
  <dimension ref="A1:M42"/>
  <sheetViews>
    <sheetView zoomScale="80" zoomScaleNormal="80" workbookViewId="0">
      <selection activeCell="P31" sqref="P31"/>
    </sheetView>
  </sheetViews>
  <sheetFormatPr defaultColWidth="3.85546875" defaultRowHeight="15.75" x14ac:dyDescent="0.25"/>
  <cols>
    <col min="1" max="1" width="12.28515625" style="2" bestFit="1" customWidth="1"/>
    <col min="2" max="2" width="3.85546875" style="127"/>
    <col min="3" max="3" width="13.7109375" style="89" bestFit="1" customWidth="1"/>
    <col min="4" max="4" width="17.85546875" style="2" bestFit="1" customWidth="1"/>
    <col min="5" max="5" width="18.140625" style="2" bestFit="1" customWidth="1"/>
    <col min="6" max="6" width="3.85546875" style="128"/>
    <col min="7" max="7" width="13.7109375" style="2" bestFit="1" customWidth="1"/>
    <col min="8" max="8" width="17.85546875" style="2" bestFit="1" customWidth="1"/>
    <col min="9" max="9" width="18.140625" style="2" bestFit="1" customWidth="1"/>
    <col min="10" max="10" width="3.85546875" style="128"/>
    <col min="11" max="11" width="13.7109375" style="2" bestFit="1" customWidth="1"/>
    <col min="12" max="12" width="17.85546875" style="2" bestFit="1" customWidth="1"/>
    <col min="13" max="13" width="18.140625" style="2" bestFit="1" customWidth="1"/>
    <col min="14" max="16384" width="3.85546875" style="2"/>
  </cols>
  <sheetData>
    <row r="1" spans="1:13" s="63" customFormat="1" ht="24" thickBot="1" x14ac:dyDescent="0.4">
      <c r="A1" s="90"/>
      <c r="B1" s="127"/>
      <c r="C1" s="124" t="s">
        <v>29</v>
      </c>
      <c r="D1" s="125"/>
      <c r="E1" s="126"/>
      <c r="F1" s="128"/>
      <c r="G1" s="124" t="s">
        <v>9</v>
      </c>
      <c r="H1" s="125"/>
      <c r="I1" s="126"/>
      <c r="J1" s="128"/>
      <c r="K1" s="124" t="s">
        <v>30</v>
      </c>
      <c r="L1" s="125"/>
      <c r="M1" s="126"/>
    </row>
    <row r="2" spans="1:13" s="91" customFormat="1" ht="21.75" thickBot="1" x14ac:dyDescent="0.4">
      <c r="A2" s="96" t="s">
        <v>11</v>
      </c>
      <c r="B2" s="127"/>
      <c r="C2" s="97" t="s">
        <v>2</v>
      </c>
      <c r="D2" s="98" t="s">
        <v>22</v>
      </c>
      <c r="E2" s="99" t="s">
        <v>23</v>
      </c>
      <c r="F2" s="128"/>
      <c r="G2" s="100" t="s">
        <v>2</v>
      </c>
      <c r="H2" s="98" t="s">
        <v>22</v>
      </c>
      <c r="I2" s="99" t="s">
        <v>23</v>
      </c>
      <c r="J2" s="128"/>
      <c r="K2" s="100" t="s">
        <v>2</v>
      </c>
      <c r="L2" s="98" t="s">
        <v>22</v>
      </c>
      <c r="M2" s="99" t="s">
        <v>23</v>
      </c>
    </row>
    <row r="3" spans="1:13" x14ac:dyDescent="0.25">
      <c r="A3" s="64">
        <v>0.25</v>
      </c>
      <c r="C3" s="65">
        <f>1540.24*$A3</f>
        <v>385.06</v>
      </c>
      <c r="D3" s="66">
        <f>C3*0.1</f>
        <v>38.506</v>
      </c>
      <c r="E3" s="67">
        <f>C3-D3</f>
        <v>346.55399999999997</v>
      </c>
      <c r="G3" s="68">
        <f>$A3*1306.8</f>
        <v>326.7</v>
      </c>
      <c r="H3" s="69">
        <f t="shared" ref="H3:H42" si="0">G3*0.1</f>
        <v>32.67</v>
      </c>
      <c r="I3" s="70">
        <f>G3-H3</f>
        <v>294.02999999999997</v>
      </c>
      <c r="K3" s="68">
        <f>$A3*1306.8</f>
        <v>326.7</v>
      </c>
      <c r="L3" s="69">
        <f t="shared" ref="L3:L42" si="1">K3*0.1</f>
        <v>32.67</v>
      </c>
      <c r="M3" s="70">
        <f>K3-L3</f>
        <v>294.02999999999997</v>
      </c>
    </row>
    <row r="4" spans="1:13" x14ac:dyDescent="0.25">
      <c r="A4" s="71">
        <v>0.5</v>
      </c>
      <c r="C4" s="72">
        <f t="shared" ref="C4:C42" si="2">1540.24*$A4</f>
        <v>770.12</v>
      </c>
      <c r="D4" s="73">
        <f t="shared" ref="D4:D42" si="3">C4*0.1</f>
        <v>77.012</v>
      </c>
      <c r="E4" s="74">
        <f t="shared" ref="E4:E42" si="4">C4-D4</f>
        <v>693.10799999999995</v>
      </c>
      <c r="G4" s="75">
        <f t="shared" ref="G4:G42" si="5">$A4*1306.8</f>
        <v>653.4</v>
      </c>
      <c r="H4" s="76">
        <f t="shared" si="0"/>
        <v>65.34</v>
      </c>
      <c r="I4" s="77">
        <f t="shared" ref="I4:I42" si="6">G4-H4</f>
        <v>588.05999999999995</v>
      </c>
      <c r="K4" s="75">
        <f t="shared" ref="K4:K42" si="7">$A4*1306.8</f>
        <v>653.4</v>
      </c>
      <c r="L4" s="76">
        <f t="shared" si="1"/>
        <v>65.34</v>
      </c>
      <c r="M4" s="77">
        <f t="shared" ref="M4:M42" si="8">K4-L4</f>
        <v>588.05999999999995</v>
      </c>
    </row>
    <row r="5" spans="1:13" x14ac:dyDescent="0.25">
      <c r="A5" s="64">
        <v>0.75</v>
      </c>
      <c r="C5" s="78">
        <f t="shared" si="2"/>
        <v>1155.18</v>
      </c>
      <c r="D5" s="79">
        <f t="shared" si="3"/>
        <v>115.51800000000001</v>
      </c>
      <c r="E5" s="67">
        <f t="shared" si="4"/>
        <v>1039.662</v>
      </c>
      <c r="G5" s="80">
        <f t="shared" si="5"/>
        <v>980.09999999999991</v>
      </c>
      <c r="H5" s="81">
        <f t="shared" si="0"/>
        <v>98.009999999999991</v>
      </c>
      <c r="I5" s="70">
        <f t="shared" si="6"/>
        <v>882.08999999999992</v>
      </c>
      <c r="K5" s="80">
        <f t="shared" si="7"/>
        <v>980.09999999999991</v>
      </c>
      <c r="L5" s="81">
        <f t="shared" si="1"/>
        <v>98.009999999999991</v>
      </c>
      <c r="M5" s="70">
        <f t="shared" si="8"/>
        <v>882.08999999999992</v>
      </c>
    </row>
    <row r="6" spans="1:13" s="1" customFormat="1" x14ac:dyDescent="0.25">
      <c r="A6" s="104">
        <v>1</v>
      </c>
      <c r="B6" s="127"/>
      <c r="C6" s="105">
        <f t="shared" si="2"/>
        <v>1540.24</v>
      </c>
      <c r="D6" s="106">
        <f t="shared" si="3"/>
        <v>154.024</v>
      </c>
      <c r="E6" s="107">
        <f t="shared" si="4"/>
        <v>1386.2159999999999</v>
      </c>
      <c r="F6" s="128"/>
      <c r="G6" s="108">
        <f t="shared" si="5"/>
        <v>1306.8</v>
      </c>
      <c r="H6" s="109">
        <f t="shared" si="0"/>
        <v>130.68</v>
      </c>
      <c r="I6" s="110">
        <f t="shared" si="6"/>
        <v>1176.1199999999999</v>
      </c>
      <c r="J6" s="128"/>
      <c r="K6" s="108">
        <f t="shared" si="7"/>
        <v>1306.8</v>
      </c>
      <c r="L6" s="109">
        <f t="shared" si="1"/>
        <v>130.68</v>
      </c>
      <c r="M6" s="110">
        <f t="shared" si="8"/>
        <v>1176.1199999999999</v>
      </c>
    </row>
    <row r="7" spans="1:13" x14ac:dyDescent="0.25">
      <c r="A7" s="64">
        <v>1.25</v>
      </c>
      <c r="C7" s="78">
        <f t="shared" si="2"/>
        <v>1925.3</v>
      </c>
      <c r="D7" s="79">
        <f t="shared" si="3"/>
        <v>192.53</v>
      </c>
      <c r="E7" s="67">
        <f t="shared" si="4"/>
        <v>1732.77</v>
      </c>
      <c r="G7" s="80">
        <f t="shared" si="5"/>
        <v>1633.5</v>
      </c>
      <c r="H7" s="81">
        <f t="shared" si="0"/>
        <v>163.35000000000002</v>
      </c>
      <c r="I7" s="70">
        <f t="shared" si="6"/>
        <v>1470.15</v>
      </c>
      <c r="K7" s="80">
        <f t="shared" si="7"/>
        <v>1633.5</v>
      </c>
      <c r="L7" s="81">
        <f t="shared" si="1"/>
        <v>163.35000000000002</v>
      </c>
      <c r="M7" s="70">
        <f t="shared" si="8"/>
        <v>1470.15</v>
      </c>
    </row>
    <row r="8" spans="1:13" x14ac:dyDescent="0.25">
      <c r="A8" s="71">
        <v>1.5</v>
      </c>
      <c r="C8" s="72">
        <f t="shared" si="2"/>
        <v>2310.36</v>
      </c>
      <c r="D8" s="73">
        <f t="shared" si="3"/>
        <v>231.03600000000003</v>
      </c>
      <c r="E8" s="74">
        <f t="shared" si="4"/>
        <v>2079.3240000000001</v>
      </c>
      <c r="G8" s="75">
        <f t="shared" si="5"/>
        <v>1960.1999999999998</v>
      </c>
      <c r="H8" s="76">
        <f t="shared" si="0"/>
        <v>196.01999999999998</v>
      </c>
      <c r="I8" s="77">
        <f t="shared" si="6"/>
        <v>1764.1799999999998</v>
      </c>
      <c r="K8" s="75">
        <f t="shared" si="7"/>
        <v>1960.1999999999998</v>
      </c>
      <c r="L8" s="76">
        <f t="shared" si="1"/>
        <v>196.01999999999998</v>
      </c>
      <c r="M8" s="77">
        <f t="shared" si="8"/>
        <v>1764.1799999999998</v>
      </c>
    </row>
    <row r="9" spans="1:13" x14ac:dyDescent="0.25">
      <c r="A9" s="64">
        <v>1.75</v>
      </c>
      <c r="C9" s="78">
        <f t="shared" si="2"/>
        <v>2695.42</v>
      </c>
      <c r="D9" s="79">
        <f t="shared" si="3"/>
        <v>269.54200000000003</v>
      </c>
      <c r="E9" s="67">
        <f t="shared" si="4"/>
        <v>2425.8780000000002</v>
      </c>
      <c r="G9" s="80">
        <f t="shared" si="5"/>
        <v>2286.9</v>
      </c>
      <c r="H9" s="81">
        <f t="shared" si="0"/>
        <v>228.69000000000003</v>
      </c>
      <c r="I9" s="70">
        <f t="shared" si="6"/>
        <v>2058.21</v>
      </c>
      <c r="K9" s="80">
        <f t="shared" si="7"/>
        <v>2286.9</v>
      </c>
      <c r="L9" s="81">
        <f t="shared" si="1"/>
        <v>228.69000000000003</v>
      </c>
      <c r="M9" s="70">
        <f t="shared" si="8"/>
        <v>2058.21</v>
      </c>
    </row>
    <row r="10" spans="1:13" x14ac:dyDescent="0.25">
      <c r="A10" s="71">
        <v>2</v>
      </c>
      <c r="C10" s="72">
        <f t="shared" si="2"/>
        <v>3080.48</v>
      </c>
      <c r="D10" s="73">
        <f t="shared" si="3"/>
        <v>308.048</v>
      </c>
      <c r="E10" s="74">
        <f t="shared" si="4"/>
        <v>2772.4319999999998</v>
      </c>
      <c r="G10" s="75">
        <f t="shared" si="5"/>
        <v>2613.6</v>
      </c>
      <c r="H10" s="76">
        <f t="shared" si="0"/>
        <v>261.36</v>
      </c>
      <c r="I10" s="77">
        <f t="shared" si="6"/>
        <v>2352.2399999999998</v>
      </c>
      <c r="K10" s="75">
        <f t="shared" si="7"/>
        <v>2613.6</v>
      </c>
      <c r="L10" s="76">
        <f t="shared" si="1"/>
        <v>261.36</v>
      </c>
      <c r="M10" s="77">
        <f t="shared" si="8"/>
        <v>2352.2399999999998</v>
      </c>
    </row>
    <row r="11" spans="1:13" x14ac:dyDescent="0.25">
      <c r="A11" s="64">
        <v>2.25</v>
      </c>
      <c r="C11" s="78">
        <f t="shared" si="2"/>
        <v>3465.54</v>
      </c>
      <c r="D11" s="79">
        <f t="shared" si="3"/>
        <v>346.55400000000003</v>
      </c>
      <c r="E11" s="67">
        <f t="shared" si="4"/>
        <v>3118.9859999999999</v>
      </c>
      <c r="G11" s="80">
        <f t="shared" si="5"/>
        <v>2940.2999999999997</v>
      </c>
      <c r="H11" s="81">
        <f t="shared" si="0"/>
        <v>294.02999999999997</v>
      </c>
      <c r="I11" s="70">
        <f t="shared" si="6"/>
        <v>2646.2699999999995</v>
      </c>
      <c r="K11" s="80">
        <f t="shared" si="7"/>
        <v>2940.2999999999997</v>
      </c>
      <c r="L11" s="81">
        <f t="shared" si="1"/>
        <v>294.02999999999997</v>
      </c>
      <c r="M11" s="70">
        <f t="shared" si="8"/>
        <v>2646.2699999999995</v>
      </c>
    </row>
    <row r="12" spans="1:13" x14ac:dyDescent="0.25">
      <c r="A12" s="71">
        <v>2.5</v>
      </c>
      <c r="C12" s="72">
        <f t="shared" si="2"/>
        <v>3850.6</v>
      </c>
      <c r="D12" s="73">
        <f t="shared" si="3"/>
        <v>385.06</v>
      </c>
      <c r="E12" s="74">
        <f t="shared" si="4"/>
        <v>3465.54</v>
      </c>
      <c r="G12" s="75">
        <f t="shared" si="5"/>
        <v>3267</v>
      </c>
      <c r="H12" s="76">
        <f t="shared" si="0"/>
        <v>326.70000000000005</v>
      </c>
      <c r="I12" s="77">
        <f t="shared" si="6"/>
        <v>2940.3</v>
      </c>
      <c r="K12" s="75">
        <f t="shared" si="7"/>
        <v>3267</v>
      </c>
      <c r="L12" s="76">
        <f t="shared" si="1"/>
        <v>326.70000000000005</v>
      </c>
      <c r="M12" s="77">
        <f t="shared" si="8"/>
        <v>2940.3</v>
      </c>
    </row>
    <row r="13" spans="1:13" x14ac:dyDescent="0.25">
      <c r="A13" s="64">
        <v>2.75</v>
      </c>
      <c r="C13" s="78">
        <f t="shared" si="2"/>
        <v>4235.66</v>
      </c>
      <c r="D13" s="79">
        <f t="shared" si="3"/>
        <v>423.56600000000003</v>
      </c>
      <c r="E13" s="67">
        <f t="shared" si="4"/>
        <v>3812.0940000000001</v>
      </c>
      <c r="G13" s="80">
        <f t="shared" si="5"/>
        <v>3593.7</v>
      </c>
      <c r="H13" s="81">
        <f t="shared" si="0"/>
        <v>359.37</v>
      </c>
      <c r="I13" s="70">
        <f t="shared" si="6"/>
        <v>3234.33</v>
      </c>
      <c r="K13" s="80">
        <f t="shared" si="7"/>
        <v>3593.7</v>
      </c>
      <c r="L13" s="81">
        <f t="shared" si="1"/>
        <v>359.37</v>
      </c>
      <c r="M13" s="70">
        <f t="shared" si="8"/>
        <v>3234.33</v>
      </c>
    </row>
    <row r="14" spans="1:13" x14ac:dyDescent="0.25">
      <c r="A14" s="71">
        <v>3</v>
      </c>
      <c r="C14" s="72">
        <f t="shared" si="2"/>
        <v>4620.72</v>
      </c>
      <c r="D14" s="73">
        <f t="shared" si="3"/>
        <v>462.07200000000006</v>
      </c>
      <c r="E14" s="74">
        <f t="shared" si="4"/>
        <v>4158.6480000000001</v>
      </c>
      <c r="G14" s="75">
        <f t="shared" si="5"/>
        <v>3920.3999999999996</v>
      </c>
      <c r="H14" s="76">
        <f t="shared" si="0"/>
        <v>392.03999999999996</v>
      </c>
      <c r="I14" s="77">
        <f t="shared" si="6"/>
        <v>3528.3599999999997</v>
      </c>
      <c r="K14" s="75">
        <f t="shared" si="7"/>
        <v>3920.3999999999996</v>
      </c>
      <c r="L14" s="76">
        <f t="shared" si="1"/>
        <v>392.03999999999996</v>
      </c>
      <c r="M14" s="77">
        <f t="shared" si="8"/>
        <v>3528.3599999999997</v>
      </c>
    </row>
    <row r="15" spans="1:13" x14ac:dyDescent="0.25">
      <c r="A15" s="64">
        <v>3.25</v>
      </c>
      <c r="C15" s="78">
        <f t="shared" si="2"/>
        <v>5005.78</v>
      </c>
      <c r="D15" s="79">
        <f t="shared" si="3"/>
        <v>500.57799999999997</v>
      </c>
      <c r="E15" s="67">
        <f t="shared" si="4"/>
        <v>4505.2019999999993</v>
      </c>
      <c r="G15" s="80">
        <f t="shared" si="5"/>
        <v>4247.0999999999995</v>
      </c>
      <c r="H15" s="81">
        <f t="shared" si="0"/>
        <v>424.71</v>
      </c>
      <c r="I15" s="70">
        <f t="shared" si="6"/>
        <v>3822.3899999999994</v>
      </c>
      <c r="K15" s="80">
        <f t="shared" si="7"/>
        <v>4247.0999999999995</v>
      </c>
      <c r="L15" s="81">
        <f t="shared" si="1"/>
        <v>424.71</v>
      </c>
      <c r="M15" s="70">
        <f t="shared" si="8"/>
        <v>3822.3899999999994</v>
      </c>
    </row>
    <row r="16" spans="1:13" x14ac:dyDescent="0.25">
      <c r="A16" s="71">
        <v>3.5</v>
      </c>
      <c r="C16" s="72">
        <f t="shared" si="2"/>
        <v>5390.84</v>
      </c>
      <c r="D16" s="73">
        <f t="shared" si="3"/>
        <v>539.08400000000006</v>
      </c>
      <c r="E16" s="74">
        <f t="shared" si="4"/>
        <v>4851.7560000000003</v>
      </c>
      <c r="G16" s="75">
        <f t="shared" si="5"/>
        <v>4573.8</v>
      </c>
      <c r="H16" s="76">
        <f t="shared" si="0"/>
        <v>457.38000000000005</v>
      </c>
      <c r="I16" s="77">
        <f t="shared" si="6"/>
        <v>4116.42</v>
      </c>
      <c r="K16" s="75">
        <f t="shared" si="7"/>
        <v>4573.8</v>
      </c>
      <c r="L16" s="76">
        <f t="shared" si="1"/>
        <v>457.38000000000005</v>
      </c>
      <c r="M16" s="77">
        <f t="shared" si="8"/>
        <v>4116.42</v>
      </c>
    </row>
    <row r="17" spans="1:13" x14ac:dyDescent="0.25">
      <c r="A17" s="64">
        <v>3.75</v>
      </c>
      <c r="C17" s="78">
        <f t="shared" si="2"/>
        <v>5775.9</v>
      </c>
      <c r="D17" s="79">
        <f t="shared" si="3"/>
        <v>577.59</v>
      </c>
      <c r="E17" s="67">
        <f t="shared" si="4"/>
        <v>5198.3099999999995</v>
      </c>
      <c r="G17" s="80">
        <f t="shared" si="5"/>
        <v>4900.5</v>
      </c>
      <c r="H17" s="81">
        <f t="shared" si="0"/>
        <v>490.05</v>
      </c>
      <c r="I17" s="70">
        <f t="shared" si="6"/>
        <v>4410.45</v>
      </c>
      <c r="K17" s="80">
        <f t="shared" si="7"/>
        <v>4900.5</v>
      </c>
      <c r="L17" s="81">
        <f t="shared" si="1"/>
        <v>490.05</v>
      </c>
      <c r="M17" s="70">
        <f t="shared" si="8"/>
        <v>4410.45</v>
      </c>
    </row>
    <row r="18" spans="1:13" x14ac:dyDescent="0.25">
      <c r="A18" s="71">
        <v>4</v>
      </c>
      <c r="C18" s="72">
        <f t="shared" si="2"/>
        <v>6160.96</v>
      </c>
      <c r="D18" s="73">
        <f t="shared" si="3"/>
        <v>616.096</v>
      </c>
      <c r="E18" s="74">
        <f t="shared" si="4"/>
        <v>5544.8639999999996</v>
      </c>
      <c r="G18" s="75">
        <f t="shared" si="5"/>
        <v>5227.2</v>
      </c>
      <c r="H18" s="76">
        <f t="shared" si="0"/>
        <v>522.72</v>
      </c>
      <c r="I18" s="77">
        <f t="shared" si="6"/>
        <v>4704.4799999999996</v>
      </c>
      <c r="K18" s="75">
        <f t="shared" si="7"/>
        <v>5227.2</v>
      </c>
      <c r="L18" s="76">
        <f t="shared" si="1"/>
        <v>522.72</v>
      </c>
      <c r="M18" s="77">
        <f t="shared" si="8"/>
        <v>4704.4799999999996</v>
      </c>
    </row>
    <row r="19" spans="1:13" x14ac:dyDescent="0.25">
      <c r="A19" s="64">
        <v>4.25</v>
      </c>
      <c r="C19" s="78">
        <f t="shared" si="2"/>
        <v>6546.02</v>
      </c>
      <c r="D19" s="79">
        <f t="shared" si="3"/>
        <v>654.60200000000009</v>
      </c>
      <c r="E19" s="67">
        <f t="shared" si="4"/>
        <v>5891.4180000000006</v>
      </c>
      <c r="G19" s="80">
        <f t="shared" si="5"/>
        <v>5553.9</v>
      </c>
      <c r="H19" s="81">
        <f t="shared" si="0"/>
        <v>555.39</v>
      </c>
      <c r="I19" s="70">
        <f t="shared" si="6"/>
        <v>4998.5099999999993</v>
      </c>
      <c r="K19" s="80">
        <f t="shared" si="7"/>
        <v>5553.9</v>
      </c>
      <c r="L19" s="81">
        <f t="shared" si="1"/>
        <v>555.39</v>
      </c>
      <c r="M19" s="70">
        <f t="shared" si="8"/>
        <v>4998.5099999999993</v>
      </c>
    </row>
    <row r="20" spans="1:13" x14ac:dyDescent="0.25">
      <c r="A20" s="71">
        <v>4.5</v>
      </c>
      <c r="C20" s="72">
        <f t="shared" si="2"/>
        <v>6931.08</v>
      </c>
      <c r="D20" s="73">
        <f t="shared" si="3"/>
        <v>693.10800000000006</v>
      </c>
      <c r="E20" s="74">
        <f t="shared" si="4"/>
        <v>6237.9719999999998</v>
      </c>
      <c r="G20" s="75">
        <f t="shared" si="5"/>
        <v>5880.5999999999995</v>
      </c>
      <c r="H20" s="76">
        <f t="shared" si="0"/>
        <v>588.05999999999995</v>
      </c>
      <c r="I20" s="77">
        <f t="shared" si="6"/>
        <v>5292.5399999999991</v>
      </c>
      <c r="K20" s="75">
        <f t="shared" si="7"/>
        <v>5880.5999999999995</v>
      </c>
      <c r="L20" s="76">
        <f t="shared" si="1"/>
        <v>588.05999999999995</v>
      </c>
      <c r="M20" s="77">
        <f t="shared" si="8"/>
        <v>5292.5399999999991</v>
      </c>
    </row>
    <row r="21" spans="1:13" x14ac:dyDescent="0.25">
      <c r="A21" s="64">
        <v>4.75</v>
      </c>
      <c r="C21" s="78">
        <f t="shared" si="2"/>
        <v>7316.14</v>
      </c>
      <c r="D21" s="79">
        <f t="shared" si="3"/>
        <v>731.61400000000003</v>
      </c>
      <c r="E21" s="67">
        <f t="shared" si="4"/>
        <v>6584.5259999999998</v>
      </c>
      <c r="G21" s="80">
        <f t="shared" si="5"/>
        <v>6207.3</v>
      </c>
      <c r="H21" s="81">
        <f t="shared" si="0"/>
        <v>620.73</v>
      </c>
      <c r="I21" s="70">
        <f t="shared" si="6"/>
        <v>5586.57</v>
      </c>
      <c r="K21" s="80">
        <f t="shared" si="7"/>
        <v>6207.3</v>
      </c>
      <c r="L21" s="81">
        <f t="shared" si="1"/>
        <v>620.73</v>
      </c>
      <c r="M21" s="70">
        <f t="shared" si="8"/>
        <v>5586.57</v>
      </c>
    </row>
    <row r="22" spans="1:13" x14ac:dyDescent="0.25">
      <c r="A22" s="71">
        <v>5</v>
      </c>
      <c r="C22" s="72">
        <f t="shared" si="2"/>
        <v>7701.2</v>
      </c>
      <c r="D22" s="73">
        <f t="shared" si="3"/>
        <v>770.12</v>
      </c>
      <c r="E22" s="74">
        <f t="shared" si="4"/>
        <v>6931.08</v>
      </c>
      <c r="G22" s="75">
        <f t="shared" si="5"/>
        <v>6534</v>
      </c>
      <c r="H22" s="76">
        <f t="shared" si="0"/>
        <v>653.40000000000009</v>
      </c>
      <c r="I22" s="77">
        <f t="shared" si="6"/>
        <v>5880.6</v>
      </c>
      <c r="K22" s="75">
        <f t="shared" si="7"/>
        <v>6534</v>
      </c>
      <c r="L22" s="76">
        <f t="shared" si="1"/>
        <v>653.40000000000009</v>
      </c>
      <c r="M22" s="77">
        <f t="shared" si="8"/>
        <v>5880.6</v>
      </c>
    </row>
    <row r="23" spans="1:13" x14ac:dyDescent="0.25">
      <c r="A23" s="64">
        <v>5.25</v>
      </c>
      <c r="C23" s="78">
        <f t="shared" si="2"/>
        <v>8086.26</v>
      </c>
      <c r="D23" s="79">
        <f t="shared" si="3"/>
        <v>808.62600000000009</v>
      </c>
      <c r="E23" s="67">
        <f t="shared" si="4"/>
        <v>7277.634</v>
      </c>
      <c r="G23" s="80">
        <f t="shared" si="5"/>
        <v>6860.7</v>
      </c>
      <c r="H23" s="81">
        <f t="shared" si="0"/>
        <v>686.07</v>
      </c>
      <c r="I23" s="70">
        <f t="shared" si="6"/>
        <v>6174.63</v>
      </c>
      <c r="K23" s="80">
        <f t="shared" si="7"/>
        <v>6860.7</v>
      </c>
      <c r="L23" s="81">
        <f t="shared" si="1"/>
        <v>686.07</v>
      </c>
      <c r="M23" s="70">
        <f t="shared" si="8"/>
        <v>6174.63</v>
      </c>
    </row>
    <row r="24" spans="1:13" x14ac:dyDescent="0.25">
      <c r="A24" s="71">
        <v>5.5</v>
      </c>
      <c r="C24" s="72">
        <f t="shared" si="2"/>
        <v>8471.32</v>
      </c>
      <c r="D24" s="73">
        <f t="shared" si="3"/>
        <v>847.13200000000006</v>
      </c>
      <c r="E24" s="74">
        <f t="shared" si="4"/>
        <v>7624.1880000000001</v>
      </c>
      <c r="G24" s="75">
        <f t="shared" si="5"/>
        <v>7187.4</v>
      </c>
      <c r="H24" s="76">
        <f t="shared" si="0"/>
        <v>718.74</v>
      </c>
      <c r="I24" s="77">
        <f t="shared" si="6"/>
        <v>6468.66</v>
      </c>
      <c r="K24" s="75">
        <f t="shared" si="7"/>
        <v>7187.4</v>
      </c>
      <c r="L24" s="76">
        <f t="shared" si="1"/>
        <v>718.74</v>
      </c>
      <c r="M24" s="77">
        <f t="shared" si="8"/>
        <v>6468.66</v>
      </c>
    </row>
    <row r="25" spans="1:13" x14ac:dyDescent="0.25">
      <c r="A25" s="64">
        <v>5.75</v>
      </c>
      <c r="C25" s="78">
        <f t="shared" si="2"/>
        <v>8856.3799999999992</v>
      </c>
      <c r="D25" s="79">
        <f t="shared" si="3"/>
        <v>885.63799999999992</v>
      </c>
      <c r="E25" s="67">
        <f t="shared" si="4"/>
        <v>7970.7419999999993</v>
      </c>
      <c r="G25" s="80">
        <f t="shared" si="5"/>
        <v>7514.0999999999995</v>
      </c>
      <c r="H25" s="81">
        <f t="shared" si="0"/>
        <v>751.41</v>
      </c>
      <c r="I25" s="70">
        <f t="shared" si="6"/>
        <v>6762.69</v>
      </c>
      <c r="K25" s="80">
        <f t="shared" si="7"/>
        <v>7514.0999999999995</v>
      </c>
      <c r="L25" s="81">
        <f t="shared" si="1"/>
        <v>751.41</v>
      </c>
      <c r="M25" s="70">
        <f t="shared" si="8"/>
        <v>6762.69</v>
      </c>
    </row>
    <row r="26" spans="1:13" x14ac:dyDescent="0.25">
      <c r="A26" s="71">
        <v>6</v>
      </c>
      <c r="C26" s="72">
        <f t="shared" si="2"/>
        <v>9241.44</v>
      </c>
      <c r="D26" s="73">
        <f t="shared" si="3"/>
        <v>924.14400000000012</v>
      </c>
      <c r="E26" s="74">
        <f t="shared" si="4"/>
        <v>8317.2960000000003</v>
      </c>
      <c r="G26" s="75">
        <f t="shared" si="5"/>
        <v>7840.7999999999993</v>
      </c>
      <c r="H26" s="76">
        <f t="shared" si="0"/>
        <v>784.07999999999993</v>
      </c>
      <c r="I26" s="77">
        <f t="shared" si="6"/>
        <v>7056.7199999999993</v>
      </c>
      <c r="K26" s="75">
        <f t="shared" si="7"/>
        <v>7840.7999999999993</v>
      </c>
      <c r="L26" s="76">
        <f t="shared" si="1"/>
        <v>784.07999999999993</v>
      </c>
      <c r="M26" s="77">
        <f t="shared" si="8"/>
        <v>7056.7199999999993</v>
      </c>
    </row>
    <row r="27" spans="1:13" x14ac:dyDescent="0.25">
      <c r="A27" s="64">
        <v>6.25</v>
      </c>
      <c r="C27" s="78">
        <f t="shared" si="2"/>
        <v>9626.5</v>
      </c>
      <c r="D27" s="79">
        <f t="shared" si="3"/>
        <v>962.65000000000009</v>
      </c>
      <c r="E27" s="67">
        <f t="shared" si="4"/>
        <v>8663.85</v>
      </c>
      <c r="G27" s="80">
        <f t="shared" si="5"/>
        <v>8167.5</v>
      </c>
      <c r="H27" s="81">
        <f t="shared" si="0"/>
        <v>816.75</v>
      </c>
      <c r="I27" s="70">
        <f t="shared" si="6"/>
        <v>7350.75</v>
      </c>
      <c r="K27" s="80">
        <f t="shared" si="7"/>
        <v>8167.5</v>
      </c>
      <c r="L27" s="81">
        <f t="shared" si="1"/>
        <v>816.75</v>
      </c>
      <c r="M27" s="70">
        <f t="shared" si="8"/>
        <v>7350.75</v>
      </c>
    </row>
    <row r="28" spans="1:13" x14ac:dyDescent="0.25">
      <c r="A28" s="71">
        <v>6.5</v>
      </c>
      <c r="C28" s="72">
        <f t="shared" si="2"/>
        <v>10011.56</v>
      </c>
      <c r="D28" s="73">
        <f t="shared" si="3"/>
        <v>1001.1559999999999</v>
      </c>
      <c r="E28" s="74">
        <f t="shared" si="4"/>
        <v>9010.4039999999986</v>
      </c>
      <c r="G28" s="75">
        <f t="shared" si="5"/>
        <v>8494.1999999999989</v>
      </c>
      <c r="H28" s="76">
        <f t="shared" si="0"/>
        <v>849.42</v>
      </c>
      <c r="I28" s="77">
        <f t="shared" si="6"/>
        <v>7644.7799999999988</v>
      </c>
      <c r="K28" s="75">
        <f t="shared" si="7"/>
        <v>8494.1999999999989</v>
      </c>
      <c r="L28" s="76">
        <f t="shared" si="1"/>
        <v>849.42</v>
      </c>
      <c r="M28" s="77">
        <f t="shared" si="8"/>
        <v>7644.7799999999988</v>
      </c>
    </row>
    <row r="29" spans="1:13" x14ac:dyDescent="0.25">
      <c r="A29" s="64">
        <v>6.75</v>
      </c>
      <c r="C29" s="78">
        <f t="shared" si="2"/>
        <v>10396.620000000001</v>
      </c>
      <c r="D29" s="79">
        <f t="shared" si="3"/>
        <v>1039.662</v>
      </c>
      <c r="E29" s="67">
        <f t="shared" si="4"/>
        <v>9356.9580000000005</v>
      </c>
      <c r="G29" s="80">
        <f t="shared" si="5"/>
        <v>8820.9</v>
      </c>
      <c r="H29" s="81">
        <f t="shared" si="0"/>
        <v>882.09</v>
      </c>
      <c r="I29" s="70">
        <f t="shared" si="6"/>
        <v>7938.8099999999995</v>
      </c>
      <c r="K29" s="80">
        <f t="shared" si="7"/>
        <v>8820.9</v>
      </c>
      <c r="L29" s="81">
        <f t="shared" si="1"/>
        <v>882.09</v>
      </c>
      <c r="M29" s="70">
        <f t="shared" si="8"/>
        <v>7938.8099999999995</v>
      </c>
    </row>
    <row r="30" spans="1:13" x14ac:dyDescent="0.25">
      <c r="A30" s="71">
        <v>7</v>
      </c>
      <c r="C30" s="72">
        <f t="shared" si="2"/>
        <v>10781.68</v>
      </c>
      <c r="D30" s="73">
        <f t="shared" si="3"/>
        <v>1078.1680000000001</v>
      </c>
      <c r="E30" s="74">
        <f t="shared" si="4"/>
        <v>9703.5120000000006</v>
      </c>
      <c r="G30" s="75">
        <f t="shared" si="5"/>
        <v>9147.6</v>
      </c>
      <c r="H30" s="76">
        <f t="shared" si="0"/>
        <v>914.7600000000001</v>
      </c>
      <c r="I30" s="77">
        <f t="shared" si="6"/>
        <v>8232.84</v>
      </c>
      <c r="K30" s="75">
        <f t="shared" si="7"/>
        <v>9147.6</v>
      </c>
      <c r="L30" s="76">
        <f t="shared" si="1"/>
        <v>914.7600000000001</v>
      </c>
      <c r="M30" s="77">
        <f t="shared" si="8"/>
        <v>8232.84</v>
      </c>
    </row>
    <row r="31" spans="1:13" x14ac:dyDescent="0.25">
      <c r="A31" s="64">
        <v>7.25</v>
      </c>
      <c r="C31" s="78">
        <f t="shared" si="2"/>
        <v>11166.74</v>
      </c>
      <c r="D31" s="79">
        <f t="shared" si="3"/>
        <v>1116.674</v>
      </c>
      <c r="E31" s="67">
        <f t="shared" si="4"/>
        <v>10050.065999999999</v>
      </c>
      <c r="G31" s="80">
        <f t="shared" si="5"/>
        <v>9474.2999999999993</v>
      </c>
      <c r="H31" s="81">
        <f t="shared" si="0"/>
        <v>947.43</v>
      </c>
      <c r="I31" s="70">
        <f t="shared" si="6"/>
        <v>8526.869999999999</v>
      </c>
      <c r="K31" s="80">
        <f t="shared" si="7"/>
        <v>9474.2999999999993</v>
      </c>
      <c r="L31" s="81">
        <f t="shared" si="1"/>
        <v>947.43</v>
      </c>
      <c r="M31" s="70">
        <f t="shared" si="8"/>
        <v>8526.869999999999</v>
      </c>
    </row>
    <row r="32" spans="1:13" x14ac:dyDescent="0.25">
      <c r="A32" s="71">
        <v>7.5</v>
      </c>
      <c r="C32" s="72">
        <f t="shared" si="2"/>
        <v>11551.8</v>
      </c>
      <c r="D32" s="73">
        <f t="shared" si="3"/>
        <v>1155.18</v>
      </c>
      <c r="E32" s="74">
        <f t="shared" si="4"/>
        <v>10396.619999999999</v>
      </c>
      <c r="G32" s="75">
        <f t="shared" si="5"/>
        <v>9801</v>
      </c>
      <c r="H32" s="76">
        <f t="shared" si="0"/>
        <v>980.1</v>
      </c>
      <c r="I32" s="77">
        <f t="shared" si="6"/>
        <v>8820.9</v>
      </c>
      <c r="K32" s="75">
        <f t="shared" si="7"/>
        <v>9801</v>
      </c>
      <c r="L32" s="76">
        <f t="shared" si="1"/>
        <v>980.1</v>
      </c>
      <c r="M32" s="77">
        <f t="shared" si="8"/>
        <v>8820.9</v>
      </c>
    </row>
    <row r="33" spans="1:13" x14ac:dyDescent="0.25">
      <c r="A33" s="64">
        <v>7.75</v>
      </c>
      <c r="C33" s="78">
        <f t="shared" si="2"/>
        <v>11936.86</v>
      </c>
      <c r="D33" s="79">
        <f t="shared" si="3"/>
        <v>1193.6860000000001</v>
      </c>
      <c r="E33" s="67">
        <f t="shared" si="4"/>
        <v>10743.174000000001</v>
      </c>
      <c r="G33" s="80">
        <f t="shared" si="5"/>
        <v>10127.699999999999</v>
      </c>
      <c r="H33" s="81">
        <f t="shared" si="0"/>
        <v>1012.77</v>
      </c>
      <c r="I33" s="70">
        <f t="shared" si="6"/>
        <v>9114.9299999999985</v>
      </c>
      <c r="K33" s="80">
        <f t="shared" si="7"/>
        <v>10127.699999999999</v>
      </c>
      <c r="L33" s="81">
        <f t="shared" si="1"/>
        <v>1012.77</v>
      </c>
      <c r="M33" s="70">
        <f t="shared" si="8"/>
        <v>9114.9299999999985</v>
      </c>
    </row>
    <row r="34" spans="1:13" x14ac:dyDescent="0.25">
      <c r="A34" s="71">
        <v>8</v>
      </c>
      <c r="C34" s="72">
        <f t="shared" si="2"/>
        <v>12321.92</v>
      </c>
      <c r="D34" s="73">
        <f t="shared" si="3"/>
        <v>1232.192</v>
      </c>
      <c r="E34" s="74">
        <f t="shared" si="4"/>
        <v>11089.727999999999</v>
      </c>
      <c r="G34" s="75">
        <f t="shared" si="5"/>
        <v>10454.4</v>
      </c>
      <c r="H34" s="76">
        <f t="shared" si="0"/>
        <v>1045.44</v>
      </c>
      <c r="I34" s="77">
        <f t="shared" si="6"/>
        <v>9408.9599999999991</v>
      </c>
      <c r="K34" s="75">
        <f t="shared" si="7"/>
        <v>10454.4</v>
      </c>
      <c r="L34" s="76">
        <f t="shared" si="1"/>
        <v>1045.44</v>
      </c>
      <c r="M34" s="77">
        <f t="shared" si="8"/>
        <v>9408.9599999999991</v>
      </c>
    </row>
    <row r="35" spans="1:13" x14ac:dyDescent="0.25">
      <c r="A35" s="64">
        <v>8.25</v>
      </c>
      <c r="C35" s="78">
        <f t="shared" si="2"/>
        <v>12706.98</v>
      </c>
      <c r="D35" s="79">
        <f t="shared" si="3"/>
        <v>1270.6980000000001</v>
      </c>
      <c r="E35" s="67">
        <f t="shared" si="4"/>
        <v>11436.281999999999</v>
      </c>
      <c r="G35" s="80">
        <f t="shared" si="5"/>
        <v>10781.1</v>
      </c>
      <c r="H35" s="81">
        <f t="shared" si="0"/>
        <v>1078.1100000000001</v>
      </c>
      <c r="I35" s="70">
        <f t="shared" si="6"/>
        <v>9702.99</v>
      </c>
      <c r="K35" s="80">
        <f t="shared" si="7"/>
        <v>10781.1</v>
      </c>
      <c r="L35" s="81">
        <f t="shared" si="1"/>
        <v>1078.1100000000001</v>
      </c>
      <c r="M35" s="70">
        <f t="shared" si="8"/>
        <v>9702.99</v>
      </c>
    </row>
    <row r="36" spans="1:13" x14ac:dyDescent="0.25">
      <c r="A36" s="71">
        <v>8.5</v>
      </c>
      <c r="C36" s="72">
        <f t="shared" si="2"/>
        <v>13092.04</v>
      </c>
      <c r="D36" s="73">
        <f t="shared" si="3"/>
        <v>1309.2040000000002</v>
      </c>
      <c r="E36" s="74">
        <f t="shared" si="4"/>
        <v>11782.836000000001</v>
      </c>
      <c r="G36" s="75">
        <f t="shared" si="5"/>
        <v>11107.8</v>
      </c>
      <c r="H36" s="76">
        <f t="shared" si="0"/>
        <v>1110.78</v>
      </c>
      <c r="I36" s="77">
        <f t="shared" si="6"/>
        <v>9997.0199999999986</v>
      </c>
      <c r="K36" s="75">
        <f t="shared" si="7"/>
        <v>11107.8</v>
      </c>
      <c r="L36" s="76">
        <f t="shared" si="1"/>
        <v>1110.78</v>
      </c>
      <c r="M36" s="77">
        <f t="shared" si="8"/>
        <v>9997.0199999999986</v>
      </c>
    </row>
    <row r="37" spans="1:13" x14ac:dyDescent="0.25">
      <c r="A37" s="64">
        <v>8.75</v>
      </c>
      <c r="C37" s="78">
        <f t="shared" si="2"/>
        <v>13477.1</v>
      </c>
      <c r="D37" s="79">
        <f t="shared" si="3"/>
        <v>1347.71</v>
      </c>
      <c r="E37" s="67">
        <f t="shared" si="4"/>
        <v>12129.39</v>
      </c>
      <c r="G37" s="80">
        <f t="shared" si="5"/>
        <v>11434.5</v>
      </c>
      <c r="H37" s="81">
        <f t="shared" si="0"/>
        <v>1143.45</v>
      </c>
      <c r="I37" s="70">
        <f t="shared" si="6"/>
        <v>10291.049999999999</v>
      </c>
      <c r="K37" s="80">
        <f t="shared" si="7"/>
        <v>11434.5</v>
      </c>
      <c r="L37" s="81">
        <f t="shared" si="1"/>
        <v>1143.45</v>
      </c>
      <c r="M37" s="70">
        <f t="shared" si="8"/>
        <v>10291.049999999999</v>
      </c>
    </row>
    <row r="38" spans="1:13" x14ac:dyDescent="0.25">
      <c r="A38" s="71">
        <v>9</v>
      </c>
      <c r="C38" s="72">
        <f t="shared" si="2"/>
        <v>13862.16</v>
      </c>
      <c r="D38" s="73">
        <f t="shared" si="3"/>
        <v>1386.2160000000001</v>
      </c>
      <c r="E38" s="74">
        <f t="shared" si="4"/>
        <v>12475.944</v>
      </c>
      <c r="G38" s="75">
        <f t="shared" si="5"/>
        <v>11761.199999999999</v>
      </c>
      <c r="H38" s="76">
        <f t="shared" si="0"/>
        <v>1176.1199999999999</v>
      </c>
      <c r="I38" s="77">
        <f t="shared" si="6"/>
        <v>10585.079999999998</v>
      </c>
      <c r="K38" s="75">
        <f t="shared" si="7"/>
        <v>11761.199999999999</v>
      </c>
      <c r="L38" s="76">
        <f t="shared" si="1"/>
        <v>1176.1199999999999</v>
      </c>
      <c r="M38" s="77">
        <f t="shared" si="8"/>
        <v>10585.079999999998</v>
      </c>
    </row>
    <row r="39" spans="1:13" x14ac:dyDescent="0.25">
      <c r="A39" s="64">
        <v>9.25</v>
      </c>
      <c r="C39" s="78">
        <f t="shared" si="2"/>
        <v>14247.22</v>
      </c>
      <c r="D39" s="79">
        <f t="shared" si="3"/>
        <v>1424.722</v>
      </c>
      <c r="E39" s="67">
        <f t="shared" si="4"/>
        <v>12822.498</v>
      </c>
      <c r="G39" s="80">
        <f t="shared" si="5"/>
        <v>12087.9</v>
      </c>
      <c r="H39" s="81">
        <f t="shared" si="0"/>
        <v>1208.79</v>
      </c>
      <c r="I39" s="70">
        <f t="shared" si="6"/>
        <v>10879.11</v>
      </c>
      <c r="K39" s="80">
        <f t="shared" si="7"/>
        <v>12087.9</v>
      </c>
      <c r="L39" s="81">
        <f t="shared" si="1"/>
        <v>1208.79</v>
      </c>
      <c r="M39" s="70">
        <f t="shared" si="8"/>
        <v>10879.11</v>
      </c>
    </row>
    <row r="40" spans="1:13" x14ac:dyDescent="0.25">
      <c r="A40" s="71">
        <v>9.5</v>
      </c>
      <c r="C40" s="72">
        <f t="shared" si="2"/>
        <v>14632.28</v>
      </c>
      <c r="D40" s="73">
        <f t="shared" si="3"/>
        <v>1463.2280000000001</v>
      </c>
      <c r="E40" s="74">
        <f t="shared" si="4"/>
        <v>13169.052</v>
      </c>
      <c r="G40" s="75">
        <f t="shared" si="5"/>
        <v>12414.6</v>
      </c>
      <c r="H40" s="76">
        <f t="shared" si="0"/>
        <v>1241.46</v>
      </c>
      <c r="I40" s="77">
        <f t="shared" si="6"/>
        <v>11173.14</v>
      </c>
      <c r="K40" s="75">
        <f t="shared" si="7"/>
        <v>12414.6</v>
      </c>
      <c r="L40" s="76">
        <f t="shared" si="1"/>
        <v>1241.46</v>
      </c>
      <c r="M40" s="77">
        <f t="shared" si="8"/>
        <v>11173.14</v>
      </c>
    </row>
    <row r="41" spans="1:13" x14ac:dyDescent="0.25">
      <c r="A41" s="64">
        <v>9.75</v>
      </c>
      <c r="C41" s="78">
        <f t="shared" si="2"/>
        <v>15017.34</v>
      </c>
      <c r="D41" s="79">
        <f t="shared" si="3"/>
        <v>1501.7340000000002</v>
      </c>
      <c r="E41" s="67">
        <f t="shared" si="4"/>
        <v>13515.606</v>
      </c>
      <c r="G41" s="80">
        <f t="shared" si="5"/>
        <v>12741.3</v>
      </c>
      <c r="H41" s="81">
        <f t="shared" si="0"/>
        <v>1274.1300000000001</v>
      </c>
      <c r="I41" s="70">
        <f t="shared" si="6"/>
        <v>11467.169999999998</v>
      </c>
      <c r="K41" s="80">
        <f t="shared" si="7"/>
        <v>12741.3</v>
      </c>
      <c r="L41" s="81">
        <f t="shared" si="1"/>
        <v>1274.1300000000001</v>
      </c>
      <c r="M41" s="70">
        <f t="shared" si="8"/>
        <v>11467.169999999998</v>
      </c>
    </row>
    <row r="42" spans="1:13" ht="16.5" thickBot="1" x14ac:dyDescent="0.3">
      <c r="A42" s="82">
        <v>10</v>
      </c>
      <c r="C42" s="83">
        <f t="shared" si="2"/>
        <v>15402.4</v>
      </c>
      <c r="D42" s="84">
        <f t="shared" si="3"/>
        <v>1540.24</v>
      </c>
      <c r="E42" s="85">
        <f t="shared" si="4"/>
        <v>13862.16</v>
      </c>
      <c r="G42" s="86">
        <f t="shared" si="5"/>
        <v>13068</v>
      </c>
      <c r="H42" s="87">
        <f t="shared" si="0"/>
        <v>1306.8000000000002</v>
      </c>
      <c r="I42" s="88">
        <f t="shared" si="6"/>
        <v>11761.2</v>
      </c>
      <c r="K42" s="86">
        <f t="shared" si="7"/>
        <v>13068</v>
      </c>
      <c r="L42" s="87">
        <f t="shared" si="1"/>
        <v>1306.8000000000002</v>
      </c>
      <c r="M42" s="88">
        <f t="shared" si="8"/>
        <v>11761.2</v>
      </c>
    </row>
  </sheetData>
  <sheetProtection algorithmName="SHA-512" hashValue="iOrMpUvxBjn15NUlIIJPQ4wY7Swmn0JrgCWKPuYI2jl3IuDr0s0/RPZjzcJScQNVX/xGiB2YsaAl7NXVEHXbJQ==" saltValue="oKyWg8g9WJZTwS6QCl8GRg==" spinCount="100000" sheet="1" formatCells="0" formatColumns="0" formatRows="0" insertColumns="0" insertRows="0" insertHyperlinks="0" deleteColumns="0" deleteRows="0" sort="0" autoFilter="0" pivotTables="0"/>
  <mergeCells count="6">
    <mergeCell ref="G1:I1"/>
    <mergeCell ref="K1:M1"/>
    <mergeCell ref="B1:B1048576"/>
    <mergeCell ref="F1:F1048576"/>
    <mergeCell ref="J1:J1048576"/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6386-826E-4C90-8CEB-1018D4DDC52E}">
  <dimension ref="A1:E42"/>
  <sheetViews>
    <sheetView workbookViewId="0">
      <selection activeCell="AD16" sqref="AD16"/>
    </sheetView>
  </sheetViews>
  <sheetFormatPr defaultColWidth="2.5703125" defaultRowHeight="15.75" x14ac:dyDescent="0.25"/>
  <cols>
    <col min="1" max="1" width="9.85546875" style="2" bestFit="1" customWidth="1"/>
    <col min="2" max="2" width="2.5703125" style="2"/>
    <col min="3" max="3" width="12.7109375" style="2" bestFit="1" customWidth="1"/>
    <col min="4" max="4" width="17.7109375" style="2" bestFit="1" customWidth="1"/>
    <col min="5" max="5" width="18.140625" style="2" bestFit="1" customWidth="1"/>
    <col min="6" max="16384" width="2.5703125" style="2"/>
  </cols>
  <sheetData>
    <row r="1" spans="1:5" s="7" customFormat="1" ht="23.25" x14ac:dyDescent="0.35">
      <c r="A1" s="115"/>
      <c r="B1" s="132"/>
      <c r="C1" s="129" t="s">
        <v>31</v>
      </c>
      <c r="D1" s="130"/>
      <c r="E1" s="131"/>
    </row>
    <row r="2" spans="1:5" s="5" customFormat="1" ht="21" x14ac:dyDescent="0.35">
      <c r="A2" s="116" t="s">
        <v>11</v>
      </c>
      <c r="B2" s="132"/>
      <c r="C2" s="100" t="s">
        <v>2</v>
      </c>
      <c r="D2" s="98" t="s">
        <v>22</v>
      </c>
      <c r="E2" s="99" t="s">
        <v>23</v>
      </c>
    </row>
    <row r="3" spans="1:5" x14ac:dyDescent="0.25">
      <c r="A3" s="111">
        <v>0.25</v>
      </c>
      <c r="B3" s="132"/>
      <c r="C3" s="68">
        <f>$A3*1540</f>
        <v>385</v>
      </c>
      <c r="D3" s="69">
        <f t="shared" ref="D3:D42" si="0">C3*0.1</f>
        <v>38.5</v>
      </c>
      <c r="E3" s="70">
        <f t="shared" ref="E3:E42" si="1">C3-D3</f>
        <v>346.5</v>
      </c>
    </row>
    <row r="4" spans="1:5" x14ac:dyDescent="0.25">
      <c r="A4" s="112">
        <v>0.5</v>
      </c>
      <c r="B4" s="132"/>
      <c r="C4" s="75">
        <f t="shared" ref="C4:C42" si="2">$A4*1540</f>
        <v>770</v>
      </c>
      <c r="D4" s="76">
        <f t="shared" si="0"/>
        <v>77</v>
      </c>
      <c r="E4" s="77">
        <f t="shared" si="1"/>
        <v>693</v>
      </c>
    </row>
    <row r="5" spans="1:5" x14ac:dyDescent="0.25">
      <c r="A5" s="111">
        <v>0.75</v>
      </c>
      <c r="B5" s="132"/>
      <c r="C5" s="80">
        <f t="shared" si="2"/>
        <v>1155</v>
      </c>
      <c r="D5" s="81">
        <f t="shared" si="0"/>
        <v>115.5</v>
      </c>
      <c r="E5" s="70">
        <f t="shared" si="1"/>
        <v>1039.5</v>
      </c>
    </row>
    <row r="6" spans="1:5" x14ac:dyDescent="0.25">
      <c r="A6" s="113">
        <v>1</v>
      </c>
      <c r="B6" s="132"/>
      <c r="C6" s="101">
        <f t="shared" si="2"/>
        <v>1540</v>
      </c>
      <c r="D6" s="102">
        <f t="shared" si="0"/>
        <v>154</v>
      </c>
      <c r="E6" s="103">
        <f t="shared" si="1"/>
        <v>1386</v>
      </c>
    </row>
    <row r="7" spans="1:5" x14ac:dyDescent="0.25">
      <c r="A7" s="111">
        <v>1.25</v>
      </c>
      <c r="B7" s="132"/>
      <c r="C7" s="80">
        <f t="shared" si="2"/>
        <v>1925</v>
      </c>
      <c r="D7" s="81">
        <f t="shared" si="0"/>
        <v>192.5</v>
      </c>
      <c r="E7" s="70">
        <f t="shared" si="1"/>
        <v>1732.5</v>
      </c>
    </row>
    <row r="8" spans="1:5" x14ac:dyDescent="0.25">
      <c r="A8" s="112">
        <v>1.5</v>
      </c>
      <c r="B8" s="132"/>
      <c r="C8" s="75">
        <f t="shared" si="2"/>
        <v>2310</v>
      </c>
      <c r="D8" s="76">
        <f t="shared" si="0"/>
        <v>231</v>
      </c>
      <c r="E8" s="77">
        <f t="shared" si="1"/>
        <v>2079</v>
      </c>
    </row>
    <row r="9" spans="1:5" x14ac:dyDescent="0.25">
      <c r="A9" s="111">
        <v>1.75</v>
      </c>
      <c r="B9" s="132"/>
      <c r="C9" s="80">
        <f t="shared" si="2"/>
        <v>2695</v>
      </c>
      <c r="D9" s="81">
        <f t="shared" si="0"/>
        <v>269.5</v>
      </c>
      <c r="E9" s="70">
        <f t="shared" si="1"/>
        <v>2425.5</v>
      </c>
    </row>
    <row r="10" spans="1:5" x14ac:dyDescent="0.25">
      <c r="A10" s="112">
        <v>2</v>
      </c>
      <c r="B10" s="132"/>
      <c r="C10" s="75">
        <f t="shared" si="2"/>
        <v>3080</v>
      </c>
      <c r="D10" s="76">
        <f t="shared" si="0"/>
        <v>308</v>
      </c>
      <c r="E10" s="77">
        <f t="shared" si="1"/>
        <v>2772</v>
      </c>
    </row>
    <row r="11" spans="1:5" x14ac:dyDescent="0.25">
      <c r="A11" s="111">
        <v>2.25</v>
      </c>
      <c r="B11" s="132"/>
      <c r="C11" s="80">
        <f t="shared" si="2"/>
        <v>3465</v>
      </c>
      <c r="D11" s="81">
        <f t="shared" si="0"/>
        <v>346.5</v>
      </c>
      <c r="E11" s="70">
        <f t="shared" si="1"/>
        <v>3118.5</v>
      </c>
    </row>
    <row r="12" spans="1:5" x14ac:dyDescent="0.25">
      <c r="A12" s="112">
        <v>2.5</v>
      </c>
      <c r="B12" s="132"/>
      <c r="C12" s="75">
        <f t="shared" si="2"/>
        <v>3850</v>
      </c>
      <c r="D12" s="76">
        <f t="shared" si="0"/>
        <v>385</v>
      </c>
      <c r="E12" s="77">
        <f t="shared" si="1"/>
        <v>3465</v>
      </c>
    </row>
    <row r="13" spans="1:5" x14ac:dyDescent="0.25">
      <c r="A13" s="111">
        <v>2.75</v>
      </c>
      <c r="B13" s="132"/>
      <c r="C13" s="80">
        <f t="shared" si="2"/>
        <v>4235</v>
      </c>
      <c r="D13" s="81">
        <f t="shared" si="0"/>
        <v>423.5</v>
      </c>
      <c r="E13" s="70">
        <f t="shared" si="1"/>
        <v>3811.5</v>
      </c>
    </row>
    <row r="14" spans="1:5" x14ac:dyDescent="0.25">
      <c r="A14" s="112">
        <v>3</v>
      </c>
      <c r="B14" s="132"/>
      <c r="C14" s="75">
        <f t="shared" si="2"/>
        <v>4620</v>
      </c>
      <c r="D14" s="76">
        <f t="shared" si="0"/>
        <v>462</v>
      </c>
      <c r="E14" s="77">
        <f t="shared" si="1"/>
        <v>4158</v>
      </c>
    </row>
    <row r="15" spans="1:5" x14ac:dyDescent="0.25">
      <c r="A15" s="111">
        <v>3.25</v>
      </c>
      <c r="B15" s="132"/>
      <c r="C15" s="80">
        <f t="shared" si="2"/>
        <v>5005</v>
      </c>
      <c r="D15" s="81">
        <f t="shared" si="0"/>
        <v>500.5</v>
      </c>
      <c r="E15" s="70">
        <f t="shared" si="1"/>
        <v>4504.5</v>
      </c>
    </row>
    <row r="16" spans="1:5" x14ac:dyDescent="0.25">
      <c r="A16" s="112">
        <v>3.5</v>
      </c>
      <c r="B16" s="132"/>
      <c r="C16" s="75">
        <f t="shared" si="2"/>
        <v>5390</v>
      </c>
      <c r="D16" s="76">
        <f t="shared" si="0"/>
        <v>539</v>
      </c>
      <c r="E16" s="77">
        <f t="shared" si="1"/>
        <v>4851</v>
      </c>
    </row>
    <row r="17" spans="1:5" x14ac:dyDescent="0.25">
      <c r="A17" s="111">
        <v>3.75</v>
      </c>
      <c r="B17" s="132"/>
      <c r="C17" s="80">
        <f t="shared" si="2"/>
        <v>5775</v>
      </c>
      <c r="D17" s="81">
        <f t="shared" si="0"/>
        <v>577.5</v>
      </c>
      <c r="E17" s="70">
        <f t="shared" si="1"/>
        <v>5197.5</v>
      </c>
    </row>
    <row r="18" spans="1:5" x14ac:dyDescent="0.25">
      <c r="A18" s="112">
        <v>4</v>
      </c>
      <c r="B18" s="132"/>
      <c r="C18" s="75">
        <f t="shared" si="2"/>
        <v>6160</v>
      </c>
      <c r="D18" s="76">
        <f t="shared" si="0"/>
        <v>616</v>
      </c>
      <c r="E18" s="77">
        <f t="shared" si="1"/>
        <v>5544</v>
      </c>
    </row>
    <row r="19" spans="1:5" x14ac:dyDescent="0.25">
      <c r="A19" s="111">
        <v>4.25</v>
      </c>
      <c r="B19" s="132"/>
      <c r="C19" s="80">
        <f t="shared" si="2"/>
        <v>6545</v>
      </c>
      <c r="D19" s="81">
        <f t="shared" si="0"/>
        <v>654.5</v>
      </c>
      <c r="E19" s="70">
        <f t="shared" si="1"/>
        <v>5890.5</v>
      </c>
    </row>
    <row r="20" spans="1:5" x14ac:dyDescent="0.25">
      <c r="A20" s="112">
        <v>4.5</v>
      </c>
      <c r="B20" s="132"/>
      <c r="C20" s="75">
        <f t="shared" si="2"/>
        <v>6930</v>
      </c>
      <c r="D20" s="76">
        <f t="shared" si="0"/>
        <v>693</v>
      </c>
      <c r="E20" s="77">
        <f t="shared" si="1"/>
        <v>6237</v>
      </c>
    </row>
    <row r="21" spans="1:5" x14ac:dyDescent="0.25">
      <c r="A21" s="111">
        <v>4.75</v>
      </c>
      <c r="B21" s="132"/>
      <c r="C21" s="80">
        <f t="shared" si="2"/>
        <v>7315</v>
      </c>
      <c r="D21" s="81">
        <f t="shared" si="0"/>
        <v>731.5</v>
      </c>
      <c r="E21" s="70">
        <f t="shared" si="1"/>
        <v>6583.5</v>
      </c>
    </row>
    <row r="22" spans="1:5" x14ac:dyDescent="0.25">
      <c r="A22" s="112">
        <v>5</v>
      </c>
      <c r="B22" s="132"/>
      <c r="C22" s="75">
        <f t="shared" si="2"/>
        <v>7700</v>
      </c>
      <c r="D22" s="76">
        <f t="shared" si="0"/>
        <v>770</v>
      </c>
      <c r="E22" s="77">
        <f t="shared" si="1"/>
        <v>6930</v>
      </c>
    </row>
    <row r="23" spans="1:5" x14ac:dyDescent="0.25">
      <c r="A23" s="111">
        <v>5.25</v>
      </c>
      <c r="B23" s="132"/>
      <c r="C23" s="80">
        <f t="shared" si="2"/>
        <v>8085</v>
      </c>
      <c r="D23" s="81">
        <f t="shared" si="0"/>
        <v>808.5</v>
      </c>
      <c r="E23" s="70">
        <f t="shared" si="1"/>
        <v>7276.5</v>
      </c>
    </row>
    <row r="24" spans="1:5" x14ac:dyDescent="0.25">
      <c r="A24" s="112">
        <v>5.5</v>
      </c>
      <c r="B24" s="132"/>
      <c r="C24" s="75">
        <f t="shared" si="2"/>
        <v>8470</v>
      </c>
      <c r="D24" s="76">
        <f t="shared" si="0"/>
        <v>847</v>
      </c>
      <c r="E24" s="77">
        <f t="shared" si="1"/>
        <v>7623</v>
      </c>
    </row>
    <row r="25" spans="1:5" x14ac:dyDescent="0.25">
      <c r="A25" s="111">
        <v>5.75</v>
      </c>
      <c r="B25" s="132"/>
      <c r="C25" s="80">
        <f t="shared" si="2"/>
        <v>8855</v>
      </c>
      <c r="D25" s="81">
        <f t="shared" si="0"/>
        <v>885.5</v>
      </c>
      <c r="E25" s="70">
        <f t="shared" si="1"/>
        <v>7969.5</v>
      </c>
    </row>
    <row r="26" spans="1:5" x14ac:dyDescent="0.25">
      <c r="A26" s="112">
        <v>6</v>
      </c>
      <c r="B26" s="132"/>
      <c r="C26" s="75">
        <f t="shared" si="2"/>
        <v>9240</v>
      </c>
      <c r="D26" s="76">
        <f t="shared" si="0"/>
        <v>924</v>
      </c>
      <c r="E26" s="77">
        <f t="shared" si="1"/>
        <v>8316</v>
      </c>
    </row>
    <row r="27" spans="1:5" x14ac:dyDescent="0.25">
      <c r="A27" s="111">
        <v>6.25</v>
      </c>
      <c r="B27" s="132"/>
      <c r="C27" s="80">
        <f t="shared" si="2"/>
        <v>9625</v>
      </c>
      <c r="D27" s="81">
        <f t="shared" si="0"/>
        <v>962.5</v>
      </c>
      <c r="E27" s="70">
        <f t="shared" si="1"/>
        <v>8662.5</v>
      </c>
    </row>
    <row r="28" spans="1:5" x14ac:dyDescent="0.25">
      <c r="A28" s="112">
        <v>6.5</v>
      </c>
      <c r="B28" s="132"/>
      <c r="C28" s="75">
        <f t="shared" si="2"/>
        <v>10010</v>
      </c>
      <c r="D28" s="76">
        <f t="shared" si="0"/>
        <v>1001</v>
      </c>
      <c r="E28" s="77">
        <f t="shared" si="1"/>
        <v>9009</v>
      </c>
    </row>
    <row r="29" spans="1:5" x14ac:dyDescent="0.25">
      <c r="A29" s="111">
        <v>6.75</v>
      </c>
      <c r="B29" s="132"/>
      <c r="C29" s="80">
        <f t="shared" si="2"/>
        <v>10395</v>
      </c>
      <c r="D29" s="81">
        <f t="shared" si="0"/>
        <v>1039.5</v>
      </c>
      <c r="E29" s="70">
        <f t="shared" si="1"/>
        <v>9355.5</v>
      </c>
    </row>
    <row r="30" spans="1:5" x14ac:dyDescent="0.25">
      <c r="A30" s="112">
        <v>7</v>
      </c>
      <c r="B30" s="132"/>
      <c r="C30" s="75">
        <f t="shared" si="2"/>
        <v>10780</v>
      </c>
      <c r="D30" s="76">
        <f t="shared" si="0"/>
        <v>1078</v>
      </c>
      <c r="E30" s="77">
        <f t="shared" si="1"/>
        <v>9702</v>
      </c>
    </row>
    <row r="31" spans="1:5" x14ac:dyDescent="0.25">
      <c r="A31" s="111">
        <v>7.25</v>
      </c>
      <c r="B31" s="132"/>
      <c r="C31" s="80">
        <f t="shared" si="2"/>
        <v>11165</v>
      </c>
      <c r="D31" s="81">
        <f t="shared" si="0"/>
        <v>1116.5</v>
      </c>
      <c r="E31" s="70">
        <f t="shared" si="1"/>
        <v>10048.5</v>
      </c>
    </row>
    <row r="32" spans="1:5" x14ac:dyDescent="0.25">
      <c r="A32" s="112">
        <v>7.5</v>
      </c>
      <c r="B32" s="132"/>
      <c r="C32" s="75">
        <f t="shared" si="2"/>
        <v>11550</v>
      </c>
      <c r="D32" s="76">
        <f t="shared" si="0"/>
        <v>1155</v>
      </c>
      <c r="E32" s="77">
        <f t="shared" si="1"/>
        <v>10395</v>
      </c>
    </row>
    <row r="33" spans="1:5" x14ac:dyDescent="0.25">
      <c r="A33" s="111">
        <v>7.75</v>
      </c>
      <c r="B33" s="132"/>
      <c r="C33" s="80">
        <f t="shared" si="2"/>
        <v>11935</v>
      </c>
      <c r="D33" s="81">
        <f t="shared" si="0"/>
        <v>1193.5</v>
      </c>
      <c r="E33" s="70">
        <f t="shared" si="1"/>
        <v>10741.5</v>
      </c>
    </row>
    <row r="34" spans="1:5" x14ac:dyDescent="0.25">
      <c r="A34" s="112">
        <v>8</v>
      </c>
      <c r="B34" s="132"/>
      <c r="C34" s="75">
        <f t="shared" si="2"/>
        <v>12320</v>
      </c>
      <c r="D34" s="76">
        <f t="shared" si="0"/>
        <v>1232</v>
      </c>
      <c r="E34" s="77">
        <f t="shared" si="1"/>
        <v>11088</v>
      </c>
    </row>
    <row r="35" spans="1:5" x14ac:dyDescent="0.25">
      <c r="A35" s="111">
        <v>8.25</v>
      </c>
      <c r="B35" s="132"/>
      <c r="C35" s="80">
        <f t="shared" si="2"/>
        <v>12705</v>
      </c>
      <c r="D35" s="81">
        <f t="shared" si="0"/>
        <v>1270.5</v>
      </c>
      <c r="E35" s="70">
        <f t="shared" si="1"/>
        <v>11434.5</v>
      </c>
    </row>
    <row r="36" spans="1:5" x14ac:dyDescent="0.25">
      <c r="A36" s="112">
        <v>8.5</v>
      </c>
      <c r="B36" s="132"/>
      <c r="C36" s="75">
        <f t="shared" si="2"/>
        <v>13090</v>
      </c>
      <c r="D36" s="76">
        <f t="shared" si="0"/>
        <v>1309</v>
      </c>
      <c r="E36" s="77">
        <f t="shared" si="1"/>
        <v>11781</v>
      </c>
    </row>
    <row r="37" spans="1:5" x14ac:dyDescent="0.25">
      <c r="A37" s="111">
        <v>8.75</v>
      </c>
      <c r="B37" s="132"/>
      <c r="C37" s="80">
        <f t="shared" si="2"/>
        <v>13475</v>
      </c>
      <c r="D37" s="81">
        <f t="shared" si="0"/>
        <v>1347.5</v>
      </c>
      <c r="E37" s="70">
        <f t="shared" si="1"/>
        <v>12127.5</v>
      </c>
    </row>
    <row r="38" spans="1:5" x14ac:dyDescent="0.25">
      <c r="A38" s="112">
        <v>9</v>
      </c>
      <c r="B38" s="132"/>
      <c r="C38" s="75">
        <f t="shared" si="2"/>
        <v>13860</v>
      </c>
      <c r="D38" s="76">
        <f t="shared" si="0"/>
        <v>1386</v>
      </c>
      <c r="E38" s="77">
        <f t="shared" si="1"/>
        <v>12474</v>
      </c>
    </row>
    <row r="39" spans="1:5" x14ac:dyDescent="0.25">
      <c r="A39" s="111">
        <v>9.25</v>
      </c>
      <c r="B39" s="132"/>
      <c r="C39" s="80">
        <f t="shared" si="2"/>
        <v>14245</v>
      </c>
      <c r="D39" s="81">
        <f t="shared" si="0"/>
        <v>1424.5</v>
      </c>
      <c r="E39" s="70">
        <f t="shared" si="1"/>
        <v>12820.5</v>
      </c>
    </row>
    <row r="40" spans="1:5" x14ac:dyDescent="0.25">
      <c r="A40" s="112">
        <v>9.5</v>
      </c>
      <c r="B40" s="132"/>
      <c r="C40" s="75">
        <f t="shared" si="2"/>
        <v>14630</v>
      </c>
      <c r="D40" s="76">
        <f t="shared" si="0"/>
        <v>1463</v>
      </c>
      <c r="E40" s="77">
        <f t="shared" si="1"/>
        <v>13167</v>
      </c>
    </row>
    <row r="41" spans="1:5" x14ac:dyDescent="0.25">
      <c r="A41" s="111">
        <v>9.75</v>
      </c>
      <c r="B41" s="132"/>
      <c r="C41" s="80">
        <f t="shared" si="2"/>
        <v>15015</v>
      </c>
      <c r="D41" s="81">
        <f t="shared" si="0"/>
        <v>1501.5</v>
      </c>
      <c r="E41" s="70">
        <f t="shared" si="1"/>
        <v>13513.5</v>
      </c>
    </row>
    <row r="42" spans="1:5" ht="16.5" thickBot="1" x14ac:dyDescent="0.3">
      <c r="A42" s="114">
        <v>10</v>
      </c>
      <c r="B42" s="133"/>
      <c r="C42" s="86">
        <f t="shared" si="2"/>
        <v>15400</v>
      </c>
      <c r="D42" s="87">
        <f t="shared" si="0"/>
        <v>1540</v>
      </c>
      <c r="E42" s="88">
        <f t="shared" si="1"/>
        <v>13860</v>
      </c>
    </row>
  </sheetData>
  <sheetProtection algorithmName="SHA-512" hashValue="VSv4mmTqLaXwvXoC7/cjN4dlMR/VXVxkVkhihZjGcE0/XOXMKHqAwmnkKSpcdN0WQeOHgWFMK9bqR0Tal5FmcA==" saltValue="tqW0icWYliWJV5FdW4iNTA==" spinCount="100000" sheet="1" formatCells="0" formatColumns="0" formatRows="0" insertColumns="0" insertRows="0" insertHyperlinks="0" deleteColumns="0" deleteRows="0" sort="0" autoFilter="0" pivotTables="0"/>
  <mergeCells count="2">
    <mergeCell ref="C1:E1"/>
    <mergeCell ref="B1:B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4c8fa4-6e72-4913-be84-132a08ed658c">
      <Terms xmlns="http://schemas.microsoft.com/office/infopath/2007/PartnerControls"/>
    </lcf76f155ced4ddcb4097134ff3c332f>
    <TaxCatchAll xmlns="1d17722e-cb87-4c62-965e-9aac3595cc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9A793D50BF84A86633CA1D7A50D43" ma:contentTypeVersion="17" ma:contentTypeDescription="Create a new document." ma:contentTypeScope="" ma:versionID="da757a99a8f13ae7858563ed8fb1cf4e">
  <xsd:schema xmlns:xsd="http://www.w3.org/2001/XMLSchema" xmlns:xs="http://www.w3.org/2001/XMLSchema" xmlns:p="http://schemas.microsoft.com/office/2006/metadata/properties" xmlns:ns2="1d17722e-cb87-4c62-965e-9aac3595cc7b" xmlns:ns3="c44c8fa4-6e72-4913-be84-132a08ed658c" targetNamespace="http://schemas.microsoft.com/office/2006/metadata/properties" ma:root="true" ma:fieldsID="8aaf97d3fc177795e8cc163a79e4fe91" ns2:_="" ns3:_="">
    <xsd:import namespace="1d17722e-cb87-4c62-965e-9aac3595cc7b"/>
    <xsd:import namespace="c44c8fa4-6e72-4913-be84-132a08ed65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7722e-cb87-4c62-965e-9aac3595cc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7b765d-01f9-4f93-b117-b1bac495b4d5}" ma:internalName="TaxCatchAll" ma:showField="CatchAllData" ma:web="1d17722e-cb87-4c62-965e-9aac3595c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8fa4-6e72-4913-be84-132a08ed6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107521-1385-498b-8889-bf2cd8dee3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B6849-2E1D-44C5-A902-385D3DE987A9}">
  <ds:schemaRefs>
    <ds:schemaRef ds:uri="http://schemas.openxmlformats.org/package/2006/metadata/core-properties"/>
    <ds:schemaRef ds:uri="http://schemas.microsoft.com/office/2006/metadata/properties"/>
    <ds:schemaRef ds:uri="c44c8fa4-6e72-4913-be84-132a08ed658c"/>
    <ds:schemaRef ds:uri="http://schemas.microsoft.com/office/2006/documentManagement/types"/>
    <ds:schemaRef ds:uri="http://purl.org/dc/elements/1.1/"/>
    <ds:schemaRef ds:uri="1d17722e-cb87-4c62-965e-9aac3595cc7b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A81691-8D74-44E8-9C68-153447A227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6ACF6C-C924-47B4-88B4-A5CEF26B1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7722e-cb87-4c62-965e-9aac3595cc7b"/>
    <ds:schemaRef ds:uri="c44c8fa4-6e72-4913-be84-132a08ed6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MPH</vt:lpstr>
      <vt:lpstr>SM</vt:lpstr>
      <vt:lpstr>Non-Degree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Taileb-Houmel, Sabrina</dc:creator>
  <cp:keywords/>
  <dc:description/>
  <cp:lastModifiedBy>Taileb-Houmel, Sabrina</cp:lastModifiedBy>
  <cp:revision/>
  <dcterms:created xsi:type="dcterms:W3CDTF">2023-04-03T17:05:35Z</dcterms:created>
  <dcterms:modified xsi:type="dcterms:W3CDTF">2023-12-08T20:54:20Z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0x010100FD09A793D50BF84A86633CA1D7A50D43</vt:lpwstr>
  </property>
  <property fmtid="{D5CDD505-2E9C-101B-9397-08002B2CF9AE}" pid="3" name="MediaServiceImageTags">
    <vt:lpwstr/>
  </property>
</Properties>
</file>